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0" i="2"/>
  <c r="C20"/>
  <c r="D20"/>
  <c r="E23"/>
  <c r="D23"/>
  <c r="E19"/>
  <c r="D19"/>
  <c r="C19"/>
  <c r="D18"/>
  <c r="D17"/>
  <c r="D16"/>
  <c r="D14"/>
  <c r="D13"/>
  <c r="D12"/>
</calcChain>
</file>

<file path=xl/sharedStrings.xml><?xml version="1.0" encoding="utf-8"?>
<sst xmlns="http://schemas.openxmlformats.org/spreadsheetml/2006/main" count="300" uniqueCount="115">
  <si>
    <t>значимо</t>
  </si>
  <si>
    <t>В.2</t>
  </si>
  <si>
    <t>В.3</t>
  </si>
  <si>
    <t>В.4</t>
  </si>
  <si>
    <t>В.5</t>
  </si>
  <si>
    <t>В.6</t>
  </si>
  <si>
    <t>В.7</t>
  </si>
  <si>
    <t>В.8</t>
  </si>
  <si>
    <t>В.9</t>
  </si>
  <si>
    <t>В.10</t>
  </si>
  <si>
    <t>В.11</t>
  </si>
  <si>
    <t>В.12</t>
  </si>
  <si>
    <t>В.13</t>
  </si>
  <si>
    <t>В.14</t>
  </si>
  <si>
    <t>В.15</t>
  </si>
  <si>
    <t>В.16</t>
  </si>
  <si>
    <t>В.17</t>
  </si>
  <si>
    <t>В.18</t>
  </si>
  <si>
    <t>В.19</t>
  </si>
  <si>
    <t>В.20</t>
  </si>
  <si>
    <t>В.22</t>
  </si>
  <si>
    <t>В.23</t>
  </si>
  <si>
    <t>В.24</t>
  </si>
  <si>
    <t>В.1</t>
  </si>
  <si>
    <t>X</t>
  </si>
  <si>
    <t>p</t>
  </si>
  <si>
    <t>Y</t>
  </si>
  <si>
    <t>ВЫВОД ИТОГОВ</t>
  </si>
  <si>
    <t>Регрессионная статистика</t>
  </si>
  <si>
    <t>Множественный R</t>
  </si>
  <si>
    <t>R-квадрат</t>
  </si>
  <si>
    <t>Нормированный R-квадрат</t>
  </si>
  <si>
    <t>Стандартная ошибка</t>
  </si>
  <si>
    <t>Наблюдения</t>
  </si>
  <si>
    <t>Дисперсионный анализ</t>
  </si>
  <si>
    <t>Регрессия</t>
  </si>
  <si>
    <t>Остаток</t>
  </si>
  <si>
    <t>Итого</t>
  </si>
  <si>
    <t>Y-пересечение</t>
  </si>
  <si>
    <t>df</t>
  </si>
  <si>
    <t>SS</t>
  </si>
  <si>
    <t>MS</t>
  </si>
  <si>
    <t>F</t>
  </si>
  <si>
    <t>Значимость F</t>
  </si>
  <si>
    <t>Коэффициенты</t>
  </si>
  <si>
    <t>t-статистика</t>
  </si>
  <si>
    <t>P-Значение</t>
  </si>
  <si>
    <t>Нижние 95%</t>
  </si>
  <si>
    <t>Верхние 95%</t>
  </si>
  <si>
    <t>Нижние 95,0%</t>
  </si>
  <si>
    <t>Верхние 95,0%</t>
  </si>
  <si>
    <t>Переменная X 1</t>
  </si>
  <si>
    <t>Переменная X 2</t>
  </si>
  <si>
    <t>Y=</t>
  </si>
  <si>
    <t>значим</t>
  </si>
  <si>
    <t>24,243+0,124X</t>
  </si>
  <si>
    <t>F=3,44</t>
  </si>
  <si>
    <t>t=2,074</t>
  </si>
  <si>
    <t>Mp</t>
  </si>
  <si>
    <t>Dp</t>
  </si>
  <si>
    <r>
      <t>r</t>
    </r>
    <r>
      <rPr>
        <vertAlign val="subscript"/>
        <sz val="11"/>
        <color theme="1"/>
        <rFont val="Calibri"/>
        <family val="2"/>
        <charset val="204"/>
        <scheme val="minor"/>
      </rPr>
      <t>x,p</t>
    </r>
  </si>
  <si>
    <t>нет</t>
  </si>
  <si>
    <t xml:space="preserve"> -50,582+0,126Х</t>
  </si>
  <si>
    <t>В.21</t>
  </si>
  <si>
    <t>В.25</t>
  </si>
  <si>
    <t>В.26</t>
  </si>
  <si>
    <t>Y=128,567+0,112X-0,839p</t>
  </si>
  <si>
    <t>y=</t>
  </si>
  <si>
    <t>Y=6,981+0,092X-0,289p</t>
  </si>
  <si>
    <t>Y= 43,188+0,054X-0,321p</t>
  </si>
  <si>
    <t xml:space="preserve"> 4,824+0,062Х</t>
  </si>
  <si>
    <t>26,384-0,0002Х</t>
  </si>
  <si>
    <t>Y= 20,406+0,014X-0,056p</t>
  </si>
  <si>
    <t>Y= 2,969+0,038X-0,086p</t>
  </si>
  <si>
    <t>6,468-0,002Х</t>
  </si>
  <si>
    <t>Y= 2,474+0,004X-0,011p</t>
  </si>
  <si>
    <t>Y= 8,1-0,002X-0,011p</t>
  </si>
  <si>
    <t>8,31-0,004Х</t>
  </si>
  <si>
    <t>11,309+0,002Х</t>
  </si>
  <si>
    <t>Y= 16,241+0,002X-0,054p</t>
  </si>
  <si>
    <t>Y= 13,477+0,004X-0,090p</t>
  </si>
  <si>
    <t>1,327+0,007Х</t>
  </si>
  <si>
    <t>Y= 13,454+0,004X-0,097p</t>
  </si>
  <si>
    <t>Y= 13,809+0,006X-0,098p</t>
  </si>
  <si>
    <t>7,082+0,003Х</t>
  </si>
  <si>
    <t xml:space="preserve"> -51,894+0,205Х</t>
  </si>
  <si>
    <t>Y= -27,039+0,209X-0,300p</t>
  </si>
  <si>
    <t>Y= 4,951+0,003X-0,011p</t>
  </si>
  <si>
    <t>8,05-0,002Х</t>
  </si>
  <si>
    <t>2,813+0,004Х</t>
  </si>
  <si>
    <t>Y= 4,394+0,005X-0,019p</t>
  </si>
  <si>
    <t>Y= 124,63+0,096X-0,701p</t>
  </si>
  <si>
    <t>83,267+0,056Х</t>
  </si>
  <si>
    <t>0,701+0,004Х</t>
  </si>
  <si>
    <t>Y= 2,009+0,007X-0,036p</t>
  </si>
  <si>
    <t>Y= -14,131+0,038X-0,039p</t>
  </si>
  <si>
    <t xml:space="preserve"> -22,343+0,043Х</t>
  </si>
  <si>
    <t>4,928-0,001Х</t>
  </si>
  <si>
    <t>Y= 6,816+0,0007X-0,043p</t>
  </si>
  <si>
    <t>Y= -1,108+0,01X-0,036p</t>
  </si>
  <si>
    <t>2,59+0,002Х</t>
  </si>
  <si>
    <t xml:space="preserve"> -4,762+0,025Х</t>
  </si>
  <si>
    <t>Y= -4,685+0,026X-0,003p</t>
  </si>
  <si>
    <t>Y= -0,317+0,013X-0,043p</t>
  </si>
  <si>
    <t xml:space="preserve"> -3,081+0,011Х</t>
  </si>
  <si>
    <t xml:space="preserve"> -25,417+0,049Х</t>
  </si>
  <si>
    <t>Y= 29,059+0,029X-0,39p</t>
  </si>
  <si>
    <t>Y= -7,778+0,002X+0,173p</t>
  </si>
  <si>
    <t>4,084+0,009Х</t>
  </si>
  <si>
    <t xml:space="preserve"> -3,072+0,014Х</t>
  </si>
  <si>
    <t>Y=7,491+0,01X-0,073p</t>
  </si>
  <si>
    <t>Y=5,028+0,003X-0,037p</t>
  </si>
  <si>
    <t xml:space="preserve"> 1,138+0,003Х</t>
  </si>
  <si>
    <t xml:space="preserve"> 0,447+0,006Х</t>
  </si>
  <si>
    <t>Y=4,825+0,005X-0,04p</t>
  </si>
</sst>
</file>

<file path=xl/styles.xml><?xml version="1.0" encoding="utf-8"?>
<styleSheet xmlns="http://schemas.openxmlformats.org/spreadsheetml/2006/main">
  <numFmts count="3">
    <numFmt numFmtId="164" formatCode="0.000"/>
    <numFmt numFmtId="167" formatCode="0.0"/>
    <numFmt numFmtId="168" formatCode="0.000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4" xfId="0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Continuous"/>
    </xf>
    <xf numFmtId="0" fontId="2" fillId="0" borderId="0" xfId="0" applyFont="1"/>
    <xf numFmtId="164" fontId="0" fillId="0" borderId="0" xfId="0" applyNumberFormat="1" applyBorder="1" applyAlignment="1">
      <alignment horizontal="center"/>
    </xf>
    <xf numFmtId="0" fontId="0" fillId="0" borderId="9" xfId="0" applyBorder="1"/>
    <xf numFmtId="0" fontId="0" fillId="0" borderId="10" xfId="0" applyBorder="1"/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11" xfId="0" applyBorder="1"/>
    <xf numFmtId="0" fontId="0" fillId="0" borderId="12" xfId="0" applyBorder="1"/>
    <xf numFmtId="164" fontId="0" fillId="0" borderId="12" xfId="0" applyNumberFormat="1" applyBorder="1" applyAlignment="1">
      <alignment horizontal="center"/>
    </xf>
    <xf numFmtId="0" fontId="0" fillId="0" borderId="13" xfId="0" applyBorder="1"/>
    <xf numFmtId="164" fontId="0" fillId="0" borderId="15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/>
    <xf numFmtId="0" fontId="6" fillId="0" borderId="7" xfId="0" applyFont="1" applyBorder="1" applyAlignment="1">
      <alignment horizontal="center"/>
    </xf>
    <xf numFmtId="0" fontId="5" fillId="0" borderId="8" xfId="0" applyFont="1" applyBorder="1"/>
    <xf numFmtId="0" fontId="5" fillId="0" borderId="1" xfId="0" applyFont="1" applyBorder="1"/>
    <xf numFmtId="0" fontId="5" fillId="0" borderId="10" xfId="0" applyFont="1" applyBorder="1"/>
    <xf numFmtId="164" fontId="5" fillId="0" borderId="9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164" fontId="5" fillId="0" borderId="1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0" fontId="5" fillId="0" borderId="13" xfId="0" applyFont="1" applyBorder="1"/>
    <xf numFmtId="0" fontId="5" fillId="0" borderId="14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9" xfId="0" applyFont="1" applyBorder="1"/>
    <xf numFmtId="164" fontId="0" fillId="0" borderId="0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right"/>
    </xf>
    <xf numFmtId="0" fontId="0" fillId="0" borderId="15" xfId="0" applyBorder="1"/>
    <xf numFmtId="164" fontId="0" fillId="0" borderId="9" xfId="0" applyNumberFormat="1" applyBorder="1" applyAlignment="1">
      <alignment horizontal="right"/>
    </xf>
    <xf numFmtId="0" fontId="0" fillId="0" borderId="4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0" xfId="0" applyNumberForma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1" xfId="0" applyBorder="1" applyAlignment="1">
      <alignment horizontal="left"/>
    </xf>
    <xf numFmtId="164" fontId="0" fillId="0" borderId="1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9" xfId="0" applyFont="1" applyBorder="1" applyAlignment="1">
      <alignment horizontal="right"/>
    </xf>
    <xf numFmtId="168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8" fontId="0" fillId="0" borderId="9" xfId="0" applyNumberForma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168" fontId="0" fillId="0" borderId="1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2"/>
  <sheetViews>
    <sheetView tabSelected="1" topLeftCell="A37" workbookViewId="0">
      <selection activeCell="Q14" sqref="Q14"/>
    </sheetView>
  </sheetViews>
  <sheetFormatPr defaultRowHeight="15"/>
  <cols>
    <col min="1" max="1" width="7.85546875" customWidth="1"/>
    <col min="2" max="2" width="7" customWidth="1"/>
    <col min="3" max="3" width="7.7109375" customWidth="1"/>
    <col min="4" max="16" width="8.140625" customWidth="1"/>
    <col min="17" max="17" width="8" customWidth="1"/>
    <col min="18" max="18" width="6.5703125" customWidth="1"/>
  </cols>
  <sheetData>
    <row r="1" spans="1:18">
      <c r="B1" s="24"/>
      <c r="C1" s="25" t="s">
        <v>23</v>
      </c>
      <c r="D1" s="26"/>
      <c r="E1" s="54"/>
      <c r="F1" s="55" t="s">
        <v>1</v>
      </c>
      <c r="G1" s="56"/>
      <c r="H1" s="54"/>
      <c r="I1" s="55" t="s">
        <v>2</v>
      </c>
      <c r="J1" s="56"/>
      <c r="K1" s="54"/>
      <c r="L1" s="55" t="s">
        <v>3</v>
      </c>
      <c r="M1" s="56"/>
      <c r="N1" s="54"/>
      <c r="O1" s="55" t="s">
        <v>4</v>
      </c>
      <c r="P1" s="56"/>
      <c r="Q1" s="61"/>
      <c r="R1" s="3"/>
    </row>
    <row r="2" spans="1:18">
      <c r="A2" s="21" t="s">
        <v>58</v>
      </c>
      <c r="B2" s="39"/>
      <c r="C2" s="34">
        <v>109.68427950689185</v>
      </c>
      <c r="D2" s="28"/>
      <c r="E2" s="16"/>
      <c r="F2" s="11">
        <v>80.922749458687775</v>
      </c>
      <c r="G2" s="17"/>
      <c r="H2" s="16"/>
      <c r="I2" s="11">
        <v>149.0533153509536</v>
      </c>
      <c r="J2" s="17"/>
      <c r="K2" s="16"/>
      <c r="L2" s="11">
        <v>210.65875913289338</v>
      </c>
      <c r="M2" s="17"/>
      <c r="N2" s="16"/>
      <c r="O2" s="11">
        <v>90.320485680235151</v>
      </c>
      <c r="P2" s="17"/>
      <c r="Q2" s="3"/>
      <c r="R2" s="3"/>
    </row>
    <row r="3" spans="1:18">
      <c r="A3" s="21" t="s">
        <v>59</v>
      </c>
      <c r="B3" s="39"/>
      <c r="C3" s="34">
        <v>4.2743272880138825</v>
      </c>
      <c r="D3" s="28"/>
      <c r="E3" s="16"/>
      <c r="F3" s="11">
        <v>91.34899269096087</v>
      </c>
      <c r="G3" s="17"/>
      <c r="H3" s="16"/>
      <c r="I3" s="11">
        <v>724.55319833386227</v>
      </c>
      <c r="J3" s="17"/>
      <c r="K3" s="16"/>
      <c r="L3" s="65">
        <v>2653.5989817782583</v>
      </c>
      <c r="M3" s="17"/>
      <c r="N3" s="16"/>
      <c r="O3" s="11">
        <v>23.341054011388916</v>
      </c>
      <c r="P3" s="17"/>
      <c r="Q3" s="3"/>
      <c r="R3" s="3"/>
    </row>
    <row r="4" spans="1:18" ht="18">
      <c r="A4" s="21" t="s">
        <v>60</v>
      </c>
      <c r="B4" s="39"/>
      <c r="C4" s="34">
        <v>-0.55659547595302306</v>
      </c>
      <c r="D4" s="28"/>
      <c r="E4" s="16"/>
      <c r="F4" s="11">
        <v>-0.97192288290789663</v>
      </c>
      <c r="G4" s="17"/>
      <c r="H4" s="16"/>
      <c r="I4" s="11">
        <v>0.75023213887372775</v>
      </c>
      <c r="J4" s="17"/>
      <c r="K4" s="16"/>
      <c r="L4" s="11">
        <v>0.85564723469571735</v>
      </c>
      <c r="M4" s="17"/>
      <c r="N4" s="16"/>
      <c r="O4" s="11">
        <v>-2.7112699702622711E-2</v>
      </c>
      <c r="P4" s="17"/>
      <c r="Q4" s="3"/>
      <c r="R4" s="3"/>
    </row>
    <row r="5" spans="1:18">
      <c r="A5" s="21">
        <v>4</v>
      </c>
      <c r="B5" s="39" t="s">
        <v>66</v>
      </c>
      <c r="C5" s="27"/>
      <c r="D5" s="28"/>
      <c r="E5" s="57" t="s">
        <v>68</v>
      </c>
      <c r="F5" s="3"/>
      <c r="G5" s="17"/>
      <c r="H5" s="57" t="s">
        <v>72</v>
      </c>
      <c r="I5" s="3"/>
      <c r="J5" s="17"/>
      <c r="K5" s="57" t="s">
        <v>75</v>
      </c>
      <c r="L5" s="3"/>
      <c r="M5" s="17"/>
      <c r="N5" s="57" t="s">
        <v>79</v>
      </c>
      <c r="O5" s="3"/>
      <c r="P5" s="17"/>
      <c r="Q5" s="4"/>
      <c r="R5" s="3"/>
    </row>
    <row r="6" spans="1:18">
      <c r="A6" s="21">
        <v>5</v>
      </c>
      <c r="B6" s="39"/>
      <c r="C6" s="34">
        <v>256.35920362339499</v>
      </c>
      <c r="D6" s="28"/>
      <c r="E6" s="16"/>
      <c r="F6" s="11">
        <v>112.0214116337938</v>
      </c>
      <c r="G6" s="17"/>
      <c r="H6" s="16"/>
      <c r="I6" s="11">
        <v>36.881290450169317</v>
      </c>
      <c r="J6" s="17"/>
      <c r="K6" s="16"/>
      <c r="L6" s="11">
        <v>7.296969603221175</v>
      </c>
      <c r="M6" s="17"/>
      <c r="N6" s="16"/>
      <c r="O6" s="11">
        <v>18.557253767217265</v>
      </c>
      <c r="P6" s="17"/>
      <c r="Q6" s="3"/>
      <c r="R6" s="3"/>
    </row>
    <row r="7" spans="1:18">
      <c r="A7" s="21">
        <v>6</v>
      </c>
      <c r="B7" s="39"/>
      <c r="C7" s="34">
        <v>111.85361176406434</v>
      </c>
      <c r="D7" s="28"/>
      <c r="E7" s="16"/>
      <c r="F7" s="11">
        <v>91.591056378159564</v>
      </c>
      <c r="G7" s="17"/>
      <c r="H7" s="16"/>
      <c r="I7" s="11">
        <v>14.374306641116668</v>
      </c>
      <c r="J7" s="17"/>
      <c r="K7" s="16"/>
      <c r="L7" s="11">
        <v>4.2036408072572975</v>
      </c>
      <c r="M7" s="17"/>
      <c r="N7" s="16"/>
      <c r="O7" s="11">
        <v>2.0607439177040647</v>
      </c>
      <c r="P7" s="17"/>
      <c r="Q7" s="3"/>
      <c r="R7" s="3"/>
    </row>
    <row r="8" spans="1:18">
      <c r="A8" s="22" t="s">
        <v>56</v>
      </c>
      <c r="B8" s="39"/>
      <c r="C8" s="34">
        <v>159.28336825240822</v>
      </c>
      <c r="D8" s="15" t="s">
        <v>0</v>
      </c>
      <c r="E8" s="16"/>
      <c r="F8" s="60">
        <v>1529.400452060893</v>
      </c>
      <c r="G8" s="17" t="s">
        <v>0</v>
      </c>
      <c r="H8" s="16"/>
      <c r="I8" s="11">
        <v>8.1452051734373185</v>
      </c>
      <c r="J8" s="17" t="s">
        <v>0</v>
      </c>
      <c r="K8" s="16"/>
      <c r="L8" s="11">
        <v>14.710118862542195</v>
      </c>
      <c r="M8" s="17" t="s">
        <v>0</v>
      </c>
      <c r="N8" s="16"/>
      <c r="O8" s="11">
        <v>8.5189063637985534</v>
      </c>
      <c r="P8" s="17" t="s">
        <v>0</v>
      </c>
      <c r="Q8" s="3"/>
      <c r="R8" s="3"/>
    </row>
    <row r="9" spans="1:18">
      <c r="A9" s="5">
        <v>8</v>
      </c>
      <c r="B9" s="29">
        <v>8.4802938298993887E-3</v>
      </c>
      <c r="C9" s="30">
        <v>0.31688084734544414</v>
      </c>
      <c r="D9" s="31">
        <v>39.994394959382284</v>
      </c>
      <c r="E9" s="58">
        <v>9.7335229412844268E-3</v>
      </c>
      <c r="F9" s="11">
        <v>7.8675072651043357E-2</v>
      </c>
      <c r="G9" s="18">
        <v>15.811280921721835</v>
      </c>
      <c r="H9" s="58">
        <v>4.8027324368139276E-3</v>
      </c>
      <c r="I9" s="11">
        <v>1.378390371431123E-2</v>
      </c>
      <c r="J9" s="18">
        <v>3.4588319903498568</v>
      </c>
      <c r="K9" s="58">
        <v>1.631079315516747E-3</v>
      </c>
      <c r="L9" s="11">
        <v>2.4461124130208739E-3</v>
      </c>
      <c r="M9" s="18">
        <v>1.1916931535953097</v>
      </c>
      <c r="N9" s="58">
        <v>9.6537591952754859E-4</v>
      </c>
      <c r="O9" s="11">
        <v>1.5436726403336641E-2</v>
      </c>
      <c r="P9" s="18">
        <v>1.708362727291622</v>
      </c>
      <c r="Q9" s="3"/>
      <c r="R9" s="4"/>
    </row>
    <row r="10" spans="1:18">
      <c r="A10" s="22" t="s">
        <v>57</v>
      </c>
      <c r="B10" s="29">
        <v>13.189827381888181</v>
      </c>
      <c r="C10" s="30">
        <v>-2.64858742025798</v>
      </c>
      <c r="D10" s="31">
        <v>3.2146213701017698</v>
      </c>
      <c r="E10" s="14">
        <v>9.4098567323121021</v>
      </c>
      <c r="F10" s="11">
        <v>-3.6781859079489698</v>
      </c>
      <c r="G10" s="15">
        <v>0.44152516023236937</v>
      </c>
      <c r="H10" s="14">
        <v>2.9929434608796162</v>
      </c>
      <c r="I10" s="11">
        <v>-4.035794078419344</v>
      </c>
      <c r="J10" s="15">
        <v>5.8998144075245404</v>
      </c>
      <c r="K10" s="14">
        <v>2.5772142208336017</v>
      </c>
      <c r="L10" s="11">
        <v>4.6753173458101465</v>
      </c>
      <c r="M10" s="15">
        <v>2.0762215669402999</v>
      </c>
      <c r="N10" s="14">
        <v>2.1346543621189404</v>
      </c>
      <c r="O10" s="11">
        <v>3.4736798833020246</v>
      </c>
      <c r="P10" s="15">
        <v>9.5067752581893661</v>
      </c>
      <c r="Q10" s="3"/>
      <c r="R10" s="3"/>
    </row>
    <row r="11" spans="1:18">
      <c r="A11" s="23">
        <v>9</v>
      </c>
      <c r="B11" s="32" t="s">
        <v>54</v>
      </c>
      <c r="C11" s="27" t="s">
        <v>54</v>
      </c>
      <c r="D11" s="33" t="s">
        <v>54</v>
      </c>
      <c r="E11" s="21" t="s">
        <v>54</v>
      </c>
      <c r="F11" s="43" t="s">
        <v>54</v>
      </c>
      <c r="G11" s="44" t="s">
        <v>61</v>
      </c>
      <c r="H11" s="21" t="s">
        <v>54</v>
      </c>
      <c r="I11" s="43" t="s">
        <v>54</v>
      </c>
      <c r="J11" s="44" t="s">
        <v>54</v>
      </c>
      <c r="K11" s="21" t="s">
        <v>54</v>
      </c>
      <c r="L11" s="43" t="s">
        <v>54</v>
      </c>
      <c r="M11" s="44" t="s">
        <v>54</v>
      </c>
      <c r="N11" s="21" t="s">
        <v>54</v>
      </c>
      <c r="O11" s="43" t="s">
        <v>54</v>
      </c>
      <c r="P11" s="44" t="s">
        <v>54</v>
      </c>
      <c r="Q11" s="3"/>
      <c r="R11" s="3"/>
    </row>
    <row r="12" spans="1:18">
      <c r="A12" s="23">
        <v>10</v>
      </c>
      <c r="B12" s="63" t="s">
        <v>67</v>
      </c>
      <c r="C12" s="27" t="s">
        <v>55</v>
      </c>
      <c r="D12" s="28"/>
      <c r="E12" s="63" t="s">
        <v>67</v>
      </c>
      <c r="F12" s="3" t="s">
        <v>62</v>
      </c>
      <c r="G12" s="13"/>
      <c r="H12" s="63" t="s">
        <v>53</v>
      </c>
      <c r="I12" s="3" t="s">
        <v>71</v>
      </c>
      <c r="J12" s="13"/>
      <c r="K12" s="63" t="s">
        <v>53</v>
      </c>
      <c r="L12" s="3" t="s">
        <v>74</v>
      </c>
      <c r="M12" s="13"/>
      <c r="N12" s="63" t="s">
        <v>53</v>
      </c>
      <c r="O12" s="3" t="s">
        <v>78</v>
      </c>
      <c r="P12" s="13"/>
      <c r="Q12" s="3"/>
      <c r="R12" s="3"/>
    </row>
    <row r="13" spans="1:18">
      <c r="A13" s="21">
        <v>11</v>
      </c>
      <c r="B13" s="39"/>
      <c r="C13" s="34">
        <v>0.95695194333054512</v>
      </c>
      <c r="D13" s="35">
        <v>0.97849903194917931</v>
      </c>
      <c r="E13" s="12"/>
      <c r="F13" s="11">
        <v>0.99330385363712492</v>
      </c>
      <c r="G13" s="15">
        <v>0.99771674671026778</v>
      </c>
      <c r="H13" s="12"/>
      <c r="I13" s="64">
        <v>1.1921230363215549E-4</v>
      </c>
      <c r="J13" s="15">
        <v>0.69944711596979925</v>
      </c>
      <c r="K13" s="12"/>
      <c r="L13" s="11">
        <v>0.20762207809102501</v>
      </c>
      <c r="M13" s="15">
        <v>0.80779916779129757</v>
      </c>
      <c r="N13" s="12"/>
      <c r="O13" s="11">
        <v>0.20681419113613703</v>
      </c>
      <c r="P13" s="15">
        <v>0.70879214014495151</v>
      </c>
      <c r="Q13" s="3"/>
      <c r="R13" s="3"/>
    </row>
    <row r="14" spans="1:18" ht="15.75" thickBot="1">
      <c r="A14" s="5">
        <v>12</v>
      </c>
      <c r="B14" s="36"/>
      <c r="C14" s="37">
        <v>2</v>
      </c>
      <c r="D14" s="38"/>
      <c r="E14" s="19"/>
      <c r="F14" s="59">
        <v>0</v>
      </c>
      <c r="G14" s="46"/>
      <c r="H14" s="19"/>
      <c r="I14" s="59">
        <v>2</v>
      </c>
      <c r="J14" s="46"/>
      <c r="K14" s="19"/>
      <c r="L14" s="59">
        <v>2</v>
      </c>
      <c r="M14" s="46"/>
      <c r="N14" s="19"/>
      <c r="O14" s="59">
        <v>2</v>
      </c>
      <c r="P14" s="46"/>
      <c r="Q14" s="3"/>
      <c r="R14" s="3"/>
    </row>
    <row r="15" spans="1:18">
      <c r="B15" s="24"/>
      <c r="C15" s="25" t="s">
        <v>5</v>
      </c>
      <c r="D15" s="26"/>
      <c r="E15" s="54"/>
      <c r="F15" s="55" t="s">
        <v>6</v>
      </c>
      <c r="G15" s="56"/>
      <c r="H15" s="54"/>
      <c r="I15" s="55" t="s">
        <v>7</v>
      </c>
      <c r="J15" s="56"/>
      <c r="K15" s="54"/>
      <c r="L15" s="55" t="s">
        <v>8</v>
      </c>
      <c r="M15" s="56"/>
      <c r="N15" s="54"/>
      <c r="O15" s="55" t="s">
        <v>9</v>
      </c>
      <c r="P15" s="56"/>
      <c r="Q15" s="61"/>
      <c r="R15" s="3"/>
    </row>
    <row r="16" spans="1:18">
      <c r="A16" s="21" t="s">
        <v>58</v>
      </c>
      <c r="B16" s="39"/>
      <c r="C16" s="11">
        <v>101.1893921696728</v>
      </c>
      <c r="D16" s="28"/>
      <c r="E16" s="16"/>
      <c r="F16" s="11">
        <v>91.483558023142194</v>
      </c>
      <c r="G16" s="17"/>
      <c r="H16" s="16"/>
      <c r="I16" s="11">
        <v>94.835979005889371</v>
      </c>
      <c r="J16" s="17"/>
      <c r="K16" s="16"/>
      <c r="L16" s="11">
        <v>153.37048134318189</v>
      </c>
      <c r="M16" s="17"/>
      <c r="N16" s="16"/>
      <c r="O16" s="11">
        <v>106.73885245171149</v>
      </c>
      <c r="P16" s="17"/>
      <c r="Q16" s="3"/>
      <c r="R16" s="3"/>
    </row>
    <row r="17" spans="1:18">
      <c r="A17" s="21" t="s">
        <v>59</v>
      </c>
      <c r="B17" s="39"/>
      <c r="C17" s="11">
        <v>4.1613590911624492</v>
      </c>
      <c r="D17" s="28"/>
      <c r="E17" s="16"/>
      <c r="F17" s="11">
        <v>8.4438095586723652</v>
      </c>
      <c r="G17" s="17"/>
      <c r="H17" s="16"/>
      <c r="I17" s="11">
        <v>3.2170563063723967</v>
      </c>
      <c r="J17" s="17"/>
      <c r="K17" s="16"/>
      <c r="L17" s="65">
        <v>1248.3053339918611</v>
      </c>
      <c r="M17" s="17"/>
      <c r="N17" s="16"/>
      <c r="O17" s="11">
        <v>42.837608059244232</v>
      </c>
      <c r="P17" s="17"/>
      <c r="Q17" s="3"/>
      <c r="R17" s="3"/>
    </row>
    <row r="18" spans="1:18" ht="18">
      <c r="A18" s="21" t="s">
        <v>60</v>
      </c>
      <c r="B18" s="39"/>
      <c r="C18" s="11">
        <v>0.15814273735117093</v>
      </c>
      <c r="D18" s="28"/>
      <c r="E18" s="16"/>
      <c r="F18" s="11">
        <v>0.62195669401653331</v>
      </c>
      <c r="G18" s="17"/>
      <c r="H18" s="16"/>
      <c r="I18" s="11">
        <v>0.52948012578190329</v>
      </c>
      <c r="J18" s="17"/>
      <c r="K18" s="16"/>
      <c r="L18" s="11">
        <v>0.95949037541807369</v>
      </c>
      <c r="M18" s="17"/>
      <c r="N18" s="16"/>
      <c r="O18" s="11">
        <v>0.85233718546131376</v>
      </c>
      <c r="P18" s="17"/>
      <c r="Q18" s="3"/>
      <c r="R18" s="3"/>
    </row>
    <row r="19" spans="1:18">
      <c r="A19" s="21">
        <v>4</v>
      </c>
      <c r="B19" s="39" t="s">
        <v>80</v>
      </c>
      <c r="C19" s="3"/>
      <c r="D19" s="28"/>
      <c r="E19" s="57" t="s">
        <v>83</v>
      </c>
      <c r="F19" s="3"/>
      <c r="G19" s="17"/>
      <c r="H19" s="57" t="s">
        <v>86</v>
      </c>
      <c r="I19" s="3"/>
      <c r="J19" s="17"/>
      <c r="K19" s="57" t="s">
        <v>87</v>
      </c>
      <c r="L19" s="3"/>
      <c r="M19" s="17"/>
      <c r="N19" s="57" t="s">
        <v>94</v>
      </c>
      <c r="O19" s="3"/>
      <c r="P19" s="17"/>
      <c r="Q19" s="4"/>
      <c r="R19" s="3"/>
    </row>
    <row r="20" spans="1:18">
      <c r="A20" s="21">
        <v>5</v>
      </c>
      <c r="B20" s="39"/>
      <c r="C20" s="11">
        <v>17.651382118504834</v>
      </c>
      <c r="D20" s="28"/>
      <c r="E20" s="16"/>
      <c r="F20" s="11">
        <v>20.08789825085799</v>
      </c>
      <c r="G20" s="17"/>
      <c r="H20" s="16"/>
      <c r="I20" s="11">
        <v>212.97415713762263</v>
      </c>
      <c r="J20" s="17"/>
      <c r="K20" s="16"/>
      <c r="L20" s="11">
        <v>8.7522371358020052</v>
      </c>
      <c r="M20" s="17"/>
      <c r="N20" s="16"/>
      <c r="O20" s="11">
        <v>9.6976589052393738</v>
      </c>
      <c r="P20" s="17"/>
      <c r="Q20" s="3"/>
      <c r="R20" s="3"/>
    </row>
    <row r="21" spans="1:18">
      <c r="A21" s="21">
        <v>6</v>
      </c>
      <c r="B21" s="39"/>
      <c r="C21" s="11">
        <v>3.708653950959127</v>
      </c>
      <c r="D21" s="28"/>
      <c r="E21" s="16"/>
      <c r="F21" s="11">
        <v>5.5453219626794343</v>
      </c>
      <c r="G21" s="17"/>
      <c r="H21" s="16"/>
      <c r="I21" s="11">
        <v>208.96833400609333</v>
      </c>
      <c r="J21" s="17"/>
      <c r="K21" s="16"/>
      <c r="L21" s="11">
        <v>3.3150016139721754</v>
      </c>
      <c r="M21" s="17"/>
      <c r="N21" s="16"/>
      <c r="O21" s="11">
        <v>6.7174157979523086</v>
      </c>
      <c r="P21" s="17"/>
      <c r="Q21" s="3"/>
      <c r="R21" s="3"/>
    </row>
    <row r="22" spans="1:18">
      <c r="A22" s="22" t="s">
        <v>56</v>
      </c>
      <c r="B22" s="39"/>
      <c r="C22" s="11">
        <v>55.332591106997697</v>
      </c>
      <c r="D22" s="15" t="s">
        <v>0</v>
      </c>
      <c r="E22" s="16"/>
      <c r="F22" s="11">
        <v>42.873814731669825</v>
      </c>
      <c r="G22" s="17" t="s">
        <v>0</v>
      </c>
      <c r="H22" s="16"/>
      <c r="I22" s="11">
        <v>410.70279814402744</v>
      </c>
      <c r="J22" s="17" t="s">
        <v>0</v>
      </c>
      <c r="K22" s="16"/>
      <c r="L22" s="11">
        <v>7.1446140703920946</v>
      </c>
      <c r="M22" s="17" t="s">
        <v>0</v>
      </c>
      <c r="N22" s="16"/>
      <c r="O22" s="11">
        <v>108.10174900795393</v>
      </c>
      <c r="P22" s="17" t="s">
        <v>0</v>
      </c>
      <c r="Q22" s="3"/>
      <c r="R22" s="3"/>
    </row>
    <row r="23" spans="1:18">
      <c r="A23" s="5">
        <v>8</v>
      </c>
      <c r="B23" s="29">
        <v>3.9272515574622881E-4</v>
      </c>
      <c r="C23" s="30">
        <v>1.4872709700161253E-2</v>
      </c>
      <c r="D23" s="31">
        <v>1.4936128809753664</v>
      </c>
      <c r="E23" s="58">
        <v>5.9978699137916457E-4</v>
      </c>
      <c r="F23" s="11">
        <v>1.5945818060865459E-2</v>
      </c>
      <c r="G23" s="18">
        <v>1.1864909855038794</v>
      </c>
      <c r="H23" s="58">
        <v>8.446575886038794E-3</v>
      </c>
      <c r="I23" s="11">
        <v>0.36380639957554389</v>
      </c>
      <c r="J23" s="18">
        <v>30.928304310099175</v>
      </c>
      <c r="K23" s="58">
        <v>2.0137800879471372E-3</v>
      </c>
      <c r="L23" s="11">
        <v>4.4032222455774204E-3</v>
      </c>
      <c r="M23" s="18">
        <v>1.3423903780344149</v>
      </c>
      <c r="N23" s="58">
        <v>5.7124953324439809E-4</v>
      </c>
      <c r="O23" s="11">
        <v>6.7426750299379844E-3</v>
      </c>
      <c r="P23" s="18">
        <v>0.38079653699792898</v>
      </c>
      <c r="Q23" s="3"/>
      <c r="R23" s="3"/>
    </row>
    <row r="24" spans="1:18">
      <c r="A24" s="22" t="s">
        <v>57</v>
      </c>
      <c r="B24" s="29">
        <v>9.4433827237580505</v>
      </c>
      <c r="C24" s="30">
        <v>6.0705539359119829</v>
      </c>
      <c r="D24" s="31">
        <v>9.0228973202943976</v>
      </c>
      <c r="E24" s="14">
        <v>9.2454855513427994</v>
      </c>
      <c r="F24" s="11">
        <v>6.156140866975143</v>
      </c>
      <c r="G24" s="15">
        <v>11.638472491330472</v>
      </c>
      <c r="H24" s="14">
        <v>24.740005515311079</v>
      </c>
      <c r="I24" s="11">
        <v>0.82538264674125783</v>
      </c>
      <c r="J24" s="15">
        <v>0.87425250376796138</v>
      </c>
      <c r="K24" s="14">
        <v>1.6461587011477075</v>
      </c>
      <c r="L24" s="11">
        <v>2.5381972354277664</v>
      </c>
      <c r="M24" s="15">
        <v>3.6883172043548198</v>
      </c>
      <c r="N24" s="14">
        <v>11.759161989684097</v>
      </c>
      <c r="O24" s="11">
        <v>5.4060281176520624</v>
      </c>
      <c r="P24" s="15">
        <v>5.275998159629224</v>
      </c>
    </row>
    <row r="25" spans="1:18">
      <c r="A25" s="23">
        <v>9</v>
      </c>
      <c r="B25" s="32" t="s">
        <v>54</v>
      </c>
      <c r="C25" s="27" t="s">
        <v>54</v>
      </c>
      <c r="D25" s="33" t="s">
        <v>54</v>
      </c>
      <c r="E25" s="21" t="s">
        <v>54</v>
      </c>
      <c r="F25" s="43" t="s">
        <v>54</v>
      </c>
      <c r="G25" s="44" t="s">
        <v>54</v>
      </c>
      <c r="H25" s="21" t="s">
        <v>54</v>
      </c>
      <c r="I25" s="43" t="s">
        <v>61</v>
      </c>
      <c r="J25" s="44" t="s">
        <v>61</v>
      </c>
      <c r="K25" s="21" t="s">
        <v>61</v>
      </c>
      <c r="L25" s="43" t="s">
        <v>54</v>
      </c>
      <c r="M25" s="44" t="s">
        <v>54</v>
      </c>
      <c r="N25" s="21" t="s">
        <v>54</v>
      </c>
      <c r="O25" s="43" t="s">
        <v>54</v>
      </c>
      <c r="P25" s="44" t="s">
        <v>54</v>
      </c>
    </row>
    <row r="26" spans="1:18">
      <c r="A26" s="23">
        <v>10</v>
      </c>
      <c r="B26" s="63" t="s">
        <v>53</v>
      </c>
      <c r="C26" s="27" t="s">
        <v>78</v>
      </c>
      <c r="D26" s="28"/>
      <c r="E26" s="63" t="s">
        <v>53</v>
      </c>
      <c r="F26" s="3" t="s">
        <v>84</v>
      </c>
      <c r="G26" s="13"/>
      <c r="H26" s="63" t="s">
        <v>53</v>
      </c>
      <c r="I26" s="3" t="s">
        <v>85</v>
      </c>
      <c r="J26" s="13"/>
      <c r="K26" s="63" t="s">
        <v>53</v>
      </c>
      <c r="L26" s="3" t="s">
        <v>88</v>
      </c>
      <c r="M26" s="13"/>
      <c r="N26" s="63" t="s">
        <v>53</v>
      </c>
      <c r="O26" s="3" t="s">
        <v>93</v>
      </c>
      <c r="P26" s="13"/>
      <c r="Q26" s="61"/>
    </row>
    <row r="27" spans="1:18">
      <c r="A27" s="21">
        <v>11</v>
      </c>
      <c r="B27" s="39"/>
      <c r="C27" s="34">
        <v>0.62731859787490585</v>
      </c>
      <c r="D27" s="35">
        <v>0.94050916449294886</v>
      </c>
      <c r="E27" s="12"/>
      <c r="F27" s="11">
        <v>0.51591139704774547</v>
      </c>
      <c r="G27" s="15">
        <v>0.92452637290566131</v>
      </c>
      <c r="H27" s="12"/>
      <c r="I27" s="11">
        <v>0.99072766221285802</v>
      </c>
      <c r="J27" s="15">
        <v>0.99155003294115129</v>
      </c>
      <c r="K27" s="12"/>
      <c r="L27" s="11">
        <v>0.36857996367744283</v>
      </c>
      <c r="M27" s="15">
        <v>0.67119521883510824</v>
      </c>
      <c r="N27" s="12"/>
      <c r="O27" s="11">
        <v>0.83770352915229451</v>
      </c>
      <c r="P27" s="15">
        <v>0.96863848433279875</v>
      </c>
      <c r="Q27" s="3"/>
    </row>
    <row r="28" spans="1:18" ht="15.75" thickBot="1">
      <c r="A28" s="5">
        <v>12</v>
      </c>
      <c r="B28" s="36"/>
      <c r="C28" s="37">
        <v>2</v>
      </c>
      <c r="D28" s="38"/>
      <c r="E28" s="19"/>
      <c r="F28" s="59">
        <v>2</v>
      </c>
      <c r="G28" s="46"/>
      <c r="H28" s="19"/>
      <c r="I28" s="59">
        <v>1</v>
      </c>
      <c r="J28" s="46"/>
      <c r="K28" s="19"/>
      <c r="L28" s="59">
        <v>2</v>
      </c>
      <c r="M28" s="46"/>
      <c r="N28" s="19"/>
      <c r="O28" s="59">
        <v>2</v>
      </c>
      <c r="P28" s="46"/>
      <c r="Q28" s="3"/>
    </row>
    <row r="29" spans="1:18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8">
      <c r="A30" s="3"/>
      <c r="B30" s="3"/>
      <c r="C30" s="4"/>
      <c r="D30" s="4"/>
      <c r="E30" s="2"/>
      <c r="F30" s="3"/>
      <c r="G30" s="2"/>
      <c r="H30" s="3"/>
      <c r="I30" s="4"/>
      <c r="J30" s="3"/>
      <c r="K30" s="4"/>
      <c r="L30" s="3"/>
      <c r="M30" s="4"/>
      <c r="N30" s="3"/>
      <c r="O30" s="4"/>
      <c r="P30" s="3"/>
      <c r="Q30" s="4"/>
    </row>
    <row r="31" spans="1:18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8" ht="15.75" thickBo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>
      <c r="B33" s="24"/>
      <c r="C33" s="25" t="s">
        <v>10</v>
      </c>
      <c r="D33" s="26"/>
      <c r="E33" s="54"/>
      <c r="F33" s="55" t="s">
        <v>11</v>
      </c>
      <c r="G33" s="56"/>
      <c r="H33" s="54"/>
      <c r="I33" s="55" t="s">
        <v>12</v>
      </c>
      <c r="J33" s="56"/>
      <c r="K33" s="54"/>
      <c r="L33" s="55" t="s">
        <v>13</v>
      </c>
      <c r="M33" s="56"/>
      <c r="N33" s="54"/>
      <c r="O33" s="55" t="s">
        <v>14</v>
      </c>
      <c r="P33" s="56"/>
      <c r="Q33" s="3"/>
    </row>
    <row r="34" spans="1:17">
      <c r="A34" s="21" t="s">
        <v>58</v>
      </c>
      <c r="B34" s="39"/>
      <c r="C34" s="11">
        <v>84.171378731417931</v>
      </c>
      <c r="D34" s="28"/>
      <c r="E34" s="16"/>
      <c r="F34" s="11">
        <v>94.60220288385824</v>
      </c>
      <c r="G34" s="17"/>
      <c r="H34" s="16"/>
      <c r="I34" s="11">
        <v>115.22007170150394</v>
      </c>
      <c r="J34" s="17"/>
      <c r="K34" s="16"/>
      <c r="L34" s="11">
        <v>110.53944957584376</v>
      </c>
      <c r="M34" s="17"/>
      <c r="N34" s="16"/>
      <c r="O34" s="11">
        <v>100.7424791660026</v>
      </c>
      <c r="P34" s="17"/>
      <c r="Q34" s="3"/>
    </row>
    <row r="35" spans="1:17">
      <c r="A35" s="21" t="s">
        <v>59</v>
      </c>
      <c r="B35" s="39"/>
      <c r="C35" s="11">
        <v>170.1567779735534</v>
      </c>
      <c r="D35" s="28"/>
      <c r="E35" s="16"/>
      <c r="F35" s="11">
        <v>31.367968934907111</v>
      </c>
      <c r="G35" s="17"/>
      <c r="H35" s="16"/>
      <c r="I35" s="11">
        <v>445.76355860278477</v>
      </c>
      <c r="J35" s="17"/>
      <c r="K35" s="16"/>
      <c r="L35" s="11">
        <v>52.638281267110727</v>
      </c>
      <c r="M35" s="17"/>
      <c r="N35" s="16"/>
      <c r="O35" s="11">
        <v>9.6507350864040191</v>
      </c>
      <c r="P35" s="17"/>
    </row>
    <row r="36" spans="1:17" ht="18">
      <c r="A36" s="21" t="s">
        <v>60</v>
      </c>
      <c r="B36" s="39"/>
      <c r="C36" s="11">
        <v>-0.77438872378443346</v>
      </c>
      <c r="D36" s="28"/>
      <c r="E36" s="16"/>
      <c r="F36" s="11">
        <v>0.70919770008507044</v>
      </c>
      <c r="G36" s="17"/>
      <c r="H36" s="16"/>
      <c r="I36" s="11">
        <v>0.81477522207441966</v>
      </c>
      <c r="J36" s="17"/>
      <c r="K36" s="16"/>
      <c r="L36" s="11">
        <v>0.95707725197363869</v>
      </c>
      <c r="M36" s="17"/>
      <c r="N36" s="16"/>
      <c r="O36" s="11">
        <v>0.92148332579931858</v>
      </c>
      <c r="P36" s="17"/>
    </row>
    <row r="37" spans="1:17">
      <c r="A37" s="21">
        <v>4</v>
      </c>
      <c r="B37" s="39" t="s">
        <v>95</v>
      </c>
      <c r="C37" s="3"/>
      <c r="D37" s="28"/>
      <c r="E37" s="57" t="s">
        <v>98</v>
      </c>
      <c r="F37" s="3"/>
      <c r="G37" s="17"/>
      <c r="H37" s="57" t="s">
        <v>99</v>
      </c>
      <c r="I37" s="3"/>
      <c r="J37" s="17"/>
      <c r="K37" s="57" t="s">
        <v>102</v>
      </c>
      <c r="L37" s="3"/>
      <c r="M37" s="17"/>
      <c r="N37" s="57" t="s">
        <v>103</v>
      </c>
      <c r="O37" s="3"/>
      <c r="P37" s="17"/>
    </row>
    <row r="38" spans="1:17">
      <c r="A38" s="21">
        <v>5</v>
      </c>
      <c r="B38" s="39"/>
      <c r="C38" s="11">
        <v>29.829673424315096</v>
      </c>
      <c r="D38" s="28"/>
      <c r="E38" s="16"/>
      <c r="F38" s="11">
        <v>7.5931213639844319</v>
      </c>
      <c r="G38" s="17"/>
      <c r="H38" s="16"/>
      <c r="I38" s="11">
        <v>9.8639578835398414</v>
      </c>
      <c r="J38" s="17"/>
      <c r="K38" s="16"/>
      <c r="L38" s="11">
        <v>24.702566564456738</v>
      </c>
      <c r="M38" s="17"/>
      <c r="N38" s="16"/>
      <c r="O38" s="11">
        <v>14.045058764108926</v>
      </c>
      <c r="P38" s="17"/>
    </row>
    <row r="39" spans="1:17">
      <c r="A39" s="21">
        <v>6</v>
      </c>
      <c r="B39" s="39"/>
      <c r="C39" s="11">
        <v>38.259878667700484</v>
      </c>
      <c r="D39" s="28"/>
      <c r="E39" s="16"/>
      <c r="F39" s="11">
        <v>0.71291185701269832</v>
      </c>
      <c r="G39" s="17"/>
      <c r="H39" s="16"/>
      <c r="I39" s="11">
        <v>9.5719364761545087</v>
      </c>
      <c r="J39" s="17"/>
      <c r="K39" s="16"/>
      <c r="L39" s="11">
        <v>25.557092768705488</v>
      </c>
      <c r="M39" s="17"/>
      <c r="N39" s="16"/>
      <c r="O39" s="11">
        <v>12.526097371641644</v>
      </c>
      <c r="P39" s="17"/>
    </row>
    <row r="40" spans="1:17">
      <c r="A40" s="22" t="s">
        <v>56</v>
      </c>
      <c r="B40" s="39"/>
      <c r="C40" s="11">
        <v>278.25965421292739</v>
      </c>
      <c r="D40" s="15" t="s">
        <v>0</v>
      </c>
      <c r="E40" s="16"/>
      <c r="F40" s="11">
        <v>22.757773543918322</v>
      </c>
      <c r="G40" s="17" t="s">
        <v>0</v>
      </c>
      <c r="H40" s="16"/>
      <c r="I40" s="11">
        <v>34.416130219285876</v>
      </c>
      <c r="J40" s="17" t="s">
        <v>0</v>
      </c>
      <c r="K40" s="16"/>
      <c r="L40" s="11">
        <v>32.050464456714614</v>
      </c>
      <c r="M40" s="17" t="s">
        <v>0</v>
      </c>
      <c r="N40" s="16"/>
      <c r="O40" s="11">
        <v>95.96491350086275</v>
      </c>
      <c r="P40" s="17" t="s">
        <v>0</v>
      </c>
    </row>
    <row r="41" spans="1:17">
      <c r="A41" s="5">
        <v>8</v>
      </c>
      <c r="B41" s="29">
        <v>2.9150260575390896E-3</v>
      </c>
      <c r="C41" s="30">
        <v>1.7263815729687427E-2</v>
      </c>
      <c r="D41" s="31">
        <v>4.0928833853311826</v>
      </c>
      <c r="E41" s="58">
        <v>5.5566692314644309E-4</v>
      </c>
      <c r="F41" s="11">
        <v>7.6646146184258801E-3</v>
      </c>
      <c r="G41" s="18">
        <v>0.51302958200696647</v>
      </c>
      <c r="H41" s="58">
        <v>1.2252962654032706E-3</v>
      </c>
      <c r="I41" s="11">
        <v>4.4834032891737461E-3</v>
      </c>
      <c r="J41" s="18">
        <v>0.83868811160664924</v>
      </c>
      <c r="K41" s="58">
        <v>1.087915732797088E-2</v>
      </c>
      <c r="L41" s="11">
        <v>0.1158412897749833</v>
      </c>
      <c r="M41" s="18">
        <v>4.0409573797496634</v>
      </c>
      <c r="N41" s="58">
        <v>2.0360106319222034E-3</v>
      </c>
      <c r="O41" s="11">
        <v>5.0631270053006168E-2</v>
      </c>
      <c r="P41" s="18">
        <v>3.351346792960864</v>
      </c>
    </row>
    <row r="42" spans="1:17">
      <c r="A42" s="22" t="s">
        <v>57</v>
      </c>
      <c r="B42" s="29">
        <v>13.125055458337847</v>
      </c>
      <c r="C42" s="30">
        <v>2.238712054919493</v>
      </c>
      <c r="D42" s="31">
        <v>3.4524654139416935</v>
      </c>
      <c r="E42" s="14">
        <v>1.2829841534850801</v>
      </c>
      <c r="F42" s="11">
        <v>5.5794541887877154</v>
      </c>
      <c r="G42" s="15">
        <v>13.285855891377222</v>
      </c>
      <c r="H42" s="14">
        <v>7.8119363834053512</v>
      </c>
      <c r="I42" s="11">
        <v>7.9848145259084919</v>
      </c>
      <c r="J42" s="15">
        <v>1.3210750277674024</v>
      </c>
      <c r="K42" s="14">
        <v>2.3491794445326084</v>
      </c>
      <c r="L42" s="11">
        <v>2.9991972610270052E-2</v>
      </c>
      <c r="M42" s="15">
        <v>1.159283647543621</v>
      </c>
      <c r="N42" s="14">
        <v>6.1522750300256144</v>
      </c>
      <c r="O42" s="11">
        <v>0.84783775605065159</v>
      </c>
      <c r="P42" s="15">
        <v>9.4596629497463294E-2</v>
      </c>
    </row>
    <row r="43" spans="1:17">
      <c r="A43" s="23">
        <v>9</v>
      </c>
      <c r="B43" s="32" t="s">
        <v>54</v>
      </c>
      <c r="C43" s="27" t="s">
        <v>54</v>
      </c>
      <c r="D43" s="33" t="s">
        <v>54</v>
      </c>
      <c r="E43" s="21" t="s">
        <v>61</v>
      </c>
      <c r="F43" s="43" t="s">
        <v>54</v>
      </c>
      <c r="G43" s="44" t="s">
        <v>54</v>
      </c>
      <c r="H43" s="21" t="s">
        <v>54</v>
      </c>
      <c r="I43" s="43" t="s">
        <v>54</v>
      </c>
      <c r="J43" s="44" t="s">
        <v>61</v>
      </c>
      <c r="K43" s="21" t="s">
        <v>54</v>
      </c>
      <c r="L43" s="43" t="s">
        <v>61</v>
      </c>
      <c r="M43" s="44" t="s">
        <v>61</v>
      </c>
      <c r="N43" s="21" t="s">
        <v>54</v>
      </c>
      <c r="O43" s="43" t="s">
        <v>61</v>
      </c>
      <c r="P43" s="44" t="s">
        <v>61</v>
      </c>
    </row>
    <row r="44" spans="1:17">
      <c r="A44" s="23">
        <v>10</v>
      </c>
      <c r="B44" s="63" t="s">
        <v>53</v>
      </c>
      <c r="C44" s="27" t="s">
        <v>96</v>
      </c>
      <c r="D44" s="28"/>
      <c r="E44" s="45" t="s">
        <v>53</v>
      </c>
      <c r="F44" s="3" t="s">
        <v>97</v>
      </c>
      <c r="G44" s="13"/>
      <c r="H44" s="45" t="s">
        <v>53</v>
      </c>
      <c r="I44" s="3" t="s">
        <v>100</v>
      </c>
      <c r="J44" s="13"/>
      <c r="K44" s="45" t="s">
        <v>53</v>
      </c>
      <c r="L44" s="3" t="s">
        <v>101</v>
      </c>
      <c r="M44" s="13"/>
      <c r="N44" s="45" t="s">
        <v>53</v>
      </c>
      <c r="O44" s="3" t="s">
        <v>104</v>
      </c>
      <c r="P44" s="13"/>
    </row>
    <row r="45" spans="1:17">
      <c r="A45" s="21">
        <v>11</v>
      </c>
      <c r="B45" s="39"/>
      <c r="C45" s="34">
        <v>0.97868425893267808</v>
      </c>
      <c r="D45" s="35">
        <v>0.98757806539131032</v>
      </c>
      <c r="E45" s="12"/>
      <c r="F45" s="11">
        <v>0.27392341584093866</v>
      </c>
      <c r="G45" s="15">
        <v>0.86670613964485765</v>
      </c>
      <c r="H45" s="12"/>
      <c r="I45" s="11">
        <v>6.6923989817282273E-2</v>
      </c>
      <c r="J45" s="15">
        <v>0.90769100169880357</v>
      </c>
      <c r="K45" s="12"/>
      <c r="L45" s="11">
        <v>0.90153575170663136</v>
      </c>
      <c r="M45" s="15">
        <v>0.90154840299592942</v>
      </c>
      <c r="N45" s="12"/>
      <c r="O45" s="11">
        <v>0.96119823267871218</v>
      </c>
      <c r="P45" s="15">
        <v>0.9648117122228268</v>
      </c>
    </row>
    <row r="46" spans="1:17" ht="15.75" thickBot="1">
      <c r="A46" s="5">
        <v>12</v>
      </c>
      <c r="B46" s="36"/>
      <c r="C46" s="37">
        <v>2</v>
      </c>
      <c r="D46" s="38"/>
      <c r="E46" s="19"/>
      <c r="F46" s="59">
        <v>2</v>
      </c>
      <c r="G46" s="46"/>
      <c r="H46" s="19"/>
      <c r="I46" s="59">
        <v>2</v>
      </c>
      <c r="J46" s="46"/>
      <c r="K46" s="19"/>
      <c r="L46" s="59">
        <v>1</v>
      </c>
      <c r="M46" s="46"/>
      <c r="N46" s="19"/>
      <c r="O46" s="59">
        <v>1</v>
      </c>
      <c r="P46" s="46"/>
    </row>
    <row r="47" spans="1:17">
      <c r="B47" s="24"/>
      <c r="C47" s="25" t="s">
        <v>15</v>
      </c>
      <c r="D47" s="26"/>
      <c r="E47" s="54"/>
      <c r="F47" s="55" t="s">
        <v>16</v>
      </c>
      <c r="G47" s="56"/>
      <c r="H47" s="54"/>
      <c r="I47" s="55" t="s">
        <v>17</v>
      </c>
      <c r="J47" s="56"/>
      <c r="K47" s="54"/>
      <c r="L47" s="55" t="s">
        <v>18</v>
      </c>
      <c r="M47" s="56"/>
      <c r="N47" s="54"/>
      <c r="O47" s="55" t="s">
        <v>19</v>
      </c>
      <c r="P47" s="56"/>
    </row>
    <row r="48" spans="1:17">
      <c r="A48" s="21" t="s">
        <v>58</v>
      </c>
      <c r="B48" s="39"/>
      <c r="C48" s="34">
        <v>88.69680732106012</v>
      </c>
      <c r="D48" s="28"/>
      <c r="E48" s="16"/>
      <c r="F48" s="11">
        <v>108.79304362150006</v>
      </c>
      <c r="G48" s="17"/>
      <c r="H48" s="16"/>
      <c r="I48" s="3">
        <v>87.220883531032584</v>
      </c>
      <c r="J48" s="17"/>
      <c r="K48" s="16"/>
      <c r="L48" s="3">
        <v>109.18605289005025</v>
      </c>
      <c r="M48" s="17"/>
      <c r="N48" s="16"/>
      <c r="O48" s="3">
        <v>90.787193988891687</v>
      </c>
      <c r="P48" s="17"/>
    </row>
    <row r="49" spans="1:16">
      <c r="A49" s="21" t="s">
        <v>59</v>
      </c>
      <c r="B49" s="39"/>
      <c r="C49" s="34">
        <v>17.077806468072811</v>
      </c>
      <c r="D49" s="28"/>
      <c r="E49" s="16"/>
      <c r="F49" s="11">
        <v>10.462631622625048</v>
      </c>
      <c r="G49" s="17"/>
      <c r="H49" s="16"/>
      <c r="I49" s="3">
        <v>25.893426977307534</v>
      </c>
      <c r="J49" s="17"/>
      <c r="K49" s="16"/>
      <c r="L49" s="3">
        <v>7.9121964813629164</v>
      </c>
      <c r="M49" s="17"/>
      <c r="N49" s="16"/>
      <c r="O49" s="3">
        <v>17.586346452762374</v>
      </c>
      <c r="P49" s="17"/>
    </row>
    <row r="50" spans="1:16" ht="18">
      <c r="A50" s="21" t="s">
        <v>60</v>
      </c>
      <c r="B50" s="39"/>
      <c r="C50" s="34">
        <v>-0.96917036548531166</v>
      </c>
      <c r="D50" s="28"/>
      <c r="E50" s="16"/>
      <c r="F50" s="11">
        <v>0.9813623820942674</v>
      </c>
      <c r="G50" s="17"/>
      <c r="H50" s="16"/>
      <c r="I50" s="3">
        <v>-0.89481662368130876</v>
      </c>
      <c r="J50" s="17"/>
      <c r="K50" s="16"/>
      <c r="L50" s="3">
        <v>7.9793452050213418E-2</v>
      </c>
      <c r="M50" s="17"/>
      <c r="N50" s="16"/>
      <c r="O50" s="3">
        <v>-0.37342114961131845</v>
      </c>
      <c r="P50" s="17"/>
    </row>
    <row r="51" spans="1:16">
      <c r="A51" s="21">
        <v>4</v>
      </c>
      <c r="B51" s="39" t="s">
        <v>106</v>
      </c>
      <c r="C51" s="27"/>
      <c r="D51" s="28"/>
      <c r="E51" s="57" t="s">
        <v>107</v>
      </c>
      <c r="F51" s="3"/>
      <c r="G51" s="17"/>
      <c r="H51" s="57" t="s">
        <v>110</v>
      </c>
      <c r="I51" s="3"/>
      <c r="J51" s="17"/>
      <c r="K51" s="57" t="s">
        <v>111</v>
      </c>
      <c r="L51" s="3"/>
      <c r="M51" s="17"/>
      <c r="N51" s="57" t="s">
        <v>114</v>
      </c>
      <c r="O51" s="3"/>
      <c r="P51" s="17"/>
    </row>
    <row r="52" spans="1:16">
      <c r="A52" s="21">
        <v>5</v>
      </c>
      <c r="B52" s="39"/>
      <c r="C52" s="34">
        <v>61.670808497867789</v>
      </c>
      <c r="D52" s="28"/>
      <c r="E52" s="16"/>
      <c r="F52" s="11">
        <v>-5.5413986666782504</v>
      </c>
      <c r="G52" s="17"/>
      <c r="H52" s="16"/>
      <c r="I52" s="3">
        <v>19.149518856216993</v>
      </c>
      <c r="J52" s="17"/>
      <c r="K52" s="16"/>
      <c r="L52" s="3">
        <v>8.7492681458022918</v>
      </c>
      <c r="M52" s="17"/>
      <c r="N52" s="16"/>
      <c r="O52" s="3">
        <v>10.769841265155845</v>
      </c>
      <c r="P52" s="17"/>
    </row>
    <row r="53" spans="1:16">
      <c r="A53" s="21">
        <v>6</v>
      </c>
      <c r="B53" s="39"/>
      <c r="C53" s="34">
        <v>28.69742293216904</v>
      </c>
      <c r="D53" s="28"/>
      <c r="E53" s="16"/>
      <c r="F53" s="11">
        <v>1.7945615057512936</v>
      </c>
      <c r="G53" s="17"/>
      <c r="H53" s="16"/>
      <c r="I53" s="3">
        <v>10.200946794269406</v>
      </c>
      <c r="J53" s="17"/>
      <c r="K53" s="16"/>
      <c r="L53" s="3">
        <v>3.2673850365618575</v>
      </c>
      <c r="M53" s="17"/>
      <c r="N53" s="16"/>
      <c r="O53" s="3">
        <v>5.2036527748194032</v>
      </c>
      <c r="P53" s="17"/>
    </row>
    <row r="54" spans="1:16">
      <c r="A54" s="22" t="s">
        <v>56</v>
      </c>
      <c r="B54" s="39"/>
      <c r="C54" s="34">
        <v>44.990612910980587</v>
      </c>
      <c r="D54" s="15" t="s">
        <v>0</v>
      </c>
      <c r="E54" s="16"/>
      <c r="F54" s="60">
        <v>103.70481165837604</v>
      </c>
      <c r="G54" s="17" t="s">
        <v>0</v>
      </c>
      <c r="H54" s="16"/>
      <c r="I54" s="3">
        <v>64.433434772259929</v>
      </c>
      <c r="J54" s="17" t="s">
        <v>0</v>
      </c>
      <c r="K54" s="16"/>
      <c r="L54" s="3">
        <v>29.798304725856411</v>
      </c>
      <c r="M54" s="17" t="s">
        <v>0</v>
      </c>
      <c r="N54" s="16"/>
      <c r="O54" s="3">
        <v>35.635156165571068</v>
      </c>
      <c r="P54" s="17" t="s">
        <v>0</v>
      </c>
    </row>
    <row r="55" spans="1:16">
      <c r="A55" s="5">
        <v>8</v>
      </c>
      <c r="B55" s="29">
        <v>2.1051524505789707E-2</v>
      </c>
      <c r="C55" s="30">
        <v>0.3935378288760556</v>
      </c>
      <c r="D55" s="31">
        <v>55.162907100234357</v>
      </c>
      <c r="E55" s="58">
        <v>3.2596940368783806E-3</v>
      </c>
      <c r="F55" s="11">
        <v>7.7852999191464989E-2</v>
      </c>
      <c r="G55" s="18">
        <v>5.3663471248054142</v>
      </c>
      <c r="H55" s="58">
        <v>2.8907756362001073E-3</v>
      </c>
      <c r="I55" s="11">
        <v>4.3887273038570561E-2</v>
      </c>
      <c r="J55" s="18">
        <v>6.4916775828352078</v>
      </c>
      <c r="K55" s="70">
        <v>4.4555363405023648E-4</v>
      </c>
      <c r="L55" s="11">
        <v>1.2236872519375571E-2</v>
      </c>
      <c r="M55" s="18">
        <v>1.3726836243661147</v>
      </c>
      <c r="N55" s="58">
        <v>8.0793174666189975E-4</v>
      </c>
      <c r="O55" s="11">
        <v>1.4883526272561494E-2</v>
      </c>
      <c r="P55" s="18">
        <v>1.8049366079775107</v>
      </c>
    </row>
    <row r="56" spans="1:16">
      <c r="A56" s="22" t="s">
        <v>57</v>
      </c>
      <c r="B56" s="29">
        <v>1.36319927444098</v>
      </c>
      <c r="C56" s="30">
        <v>0.99179903337162922</v>
      </c>
      <c r="D56" s="31">
        <v>0.52678664145357157</v>
      </c>
      <c r="E56" s="14">
        <v>0.55053065884362595</v>
      </c>
      <c r="F56" s="11">
        <v>2.2252324790693048</v>
      </c>
      <c r="G56" s="15">
        <v>1.4494748922840301</v>
      </c>
      <c r="H56" s="14">
        <v>3.528792295924577</v>
      </c>
      <c r="I56" s="11">
        <v>1.6592008493075301</v>
      </c>
      <c r="J56" s="15">
        <v>1.1539771881638639</v>
      </c>
      <c r="K56" s="14">
        <v>7.3333147501462363</v>
      </c>
      <c r="L56" s="11">
        <v>2.9897406967232807</v>
      </c>
      <c r="M56" s="15">
        <v>3.6631604983631747</v>
      </c>
      <c r="N56" s="14">
        <v>6.4407083844880884</v>
      </c>
      <c r="O56" s="11">
        <v>2.657897113574343</v>
      </c>
      <c r="P56" s="15">
        <v>2.6733345837779705</v>
      </c>
    </row>
    <row r="57" spans="1:16">
      <c r="A57" s="23">
        <v>9</v>
      </c>
      <c r="B57" s="67" t="s">
        <v>61</v>
      </c>
      <c r="C57" s="68" t="s">
        <v>61</v>
      </c>
      <c r="D57" s="69" t="s">
        <v>61</v>
      </c>
      <c r="E57" s="21" t="s">
        <v>61</v>
      </c>
      <c r="F57" s="43" t="s">
        <v>54</v>
      </c>
      <c r="G57" s="44" t="s">
        <v>61</v>
      </c>
      <c r="H57" s="21" t="s">
        <v>54</v>
      </c>
      <c r="I57" s="43" t="s">
        <v>61</v>
      </c>
      <c r="J57" s="44" t="s">
        <v>61</v>
      </c>
      <c r="K57" s="21" t="s">
        <v>54</v>
      </c>
      <c r="L57" s="43" t="s">
        <v>54</v>
      </c>
      <c r="M57" s="44" t="s">
        <v>54</v>
      </c>
      <c r="N57" s="21" t="s">
        <v>54</v>
      </c>
      <c r="O57" s="43" t="s">
        <v>54</v>
      </c>
      <c r="P57" s="44" t="s">
        <v>54</v>
      </c>
    </row>
    <row r="58" spans="1:16">
      <c r="A58" s="23">
        <v>10</v>
      </c>
      <c r="B58" s="63" t="s">
        <v>53</v>
      </c>
      <c r="C58" s="27" t="s">
        <v>105</v>
      </c>
      <c r="D58" s="28"/>
      <c r="E58" s="63" t="s">
        <v>53</v>
      </c>
      <c r="F58" s="3" t="s">
        <v>108</v>
      </c>
      <c r="G58" s="13"/>
      <c r="H58" s="63" t="s">
        <v>53</v>
      </c>
      <c r="I58" s="3" t="s">
        <v>109</v>
      </c>
      <c r="J58" s="13"/>
      <c r="K58" s="63" t="s">
        <v>53</v>
      </c>
      <c r="L58" s="3" t="s">
        <v>112</v>
      </c>
      <c r="M58" s="13"/>
      <c r="N58" s="63" t="s">
        <v>53</v>
      </c>
      <c r="O58" s="3" t="s">
        <v>113</v>
      </c>
      <c r="P58" s="13"/>
    </row>
    <row r="59" spans="1:16">
      <c r="A59" s="21">
        <v>11</v>
      </c>
      <c r="B59" s="39"/>
      <c r="C59" s="34">
        <v>0.91767823870103093</v>
      </c>
      <c r="D59" s="35">
        <v>0.92782108144466391</v>
      </c>
      <c r="E59" s="12"/>
      <c r="F59" s="11">
        <v>0.94425782107620948</v>
      </c>
      <c r="G59" s="15">
        <v>0.96735221166048713</v>
      </c>
      <c r="H59" s="12"/>
      <c r="I59" s="11">
        <v>0.9282168825186109</v>
      </c>
      <c r="J59" s="15">
        <v>0.9484789778150714</v>
      </c>
      <c r="K59" s="12"/>
      <c r="L59" s="11">
        <v>0.76067025686645551</v>
      </c>
      <c r="M59" s="15">
        <v>0.89488954381265484</v>
      </c>
      <c r="N59" s="12"/>
      <c r="O59" s="11">
        <v>0.82030968514800628</v>
      </c>
      <c r="P59" s="15">
        <v>0.91056634640239131</v>
      </c>
    </row>
    <row r="60" spans="1:16" ht="15.75" thickBot="1">
      <c r="A60" s="5">
        <v>12</v>
      </c>
      <c r="B60" s="36"/>
      <c r="C60" s="37">
        <v>1</v>
      </c>
      <c r="D60" s="38"/>
      <c r="E60" s="19"/>
      <c r="F60" s="59">
        <v>1</v>
      </c>
      <c r="G60" s="46"/>
      <c r="H60" s="19"/>
      <c r="I60" s="59">
        <v>1</v>
      </c>
      <c r="J60" s="46"/>
      <c r="K60" s="19"/>
      <c r="L60" s="59">
        <v>2</v>
      </c>
      <c r="M60" s="46"/>
      <c r="N60" s="19"/>
      <c r="O60" s="59">
        <v>2</v>
      </c>
      <c r="P60" s="46"/>
    </row>
    <row r="64" spans="1:16" ht="15.75" thickBot="1"/>
    <row r="65" spans="1:16">
      <c r="B65" s="24"/>
      <c r="C65" s="25" t="s">
        <v>63</v>
      </c>
      <c r="D65" s="26"/>
      <c r="E65" s="54"/>
      <c r="F65" s="55" t="s">
        <v>20</v>
      </c>
      <c r="G65" s="56"/>
      <c r="H65" s="54"/>
      <c r="I65" s="55" t="s">
        <v>21</v>
      </c>
      <c r="J65" s="56"/>
      <c r="K65" s="54"/>
      <c r="L65" s="55" t="s">
        <v>22</v>
      </c>
      <c r="M65" s="56"/>
      <c r="N65" s="54"/>
      <c r="O65" s="55" t="s">
        <v>64</v>
      </c>
      <c r="P65" s="56"/>
    </row>
    <row r="66" spans="1:16">
      <c r="A66" s="21" t="s">
        <v>58</v>
      </c>
      <c r="B66" s="39"/>
      <c r="C66" s="11">
        <v>102.63358668958237</v>
      </c>
      <c r="D66" s="28"/>
      <c r="E66" s="16"/>
      <c r="F66" s="11">
        <v>99.090663558999694</v>
      </c>
      <c r="G66" s="17"/>
      <c r="H66" s="16"/>
      <c r="I66" s="11">
        <v>111.14128380445345</v>
      </c>
      <c r="J66" s="17"/>
      <c r="K66" s="16"/>
      <c r="L66" s="11">
        <v>114.35142019445354</v>
      </c>
      <c r="M66" s="17"/>
      <c r="N66" s="16"/>
      <c r="O66" s="11">
        <v>100.28953304164033</v>
      </c>
      <c r="P66" s="17"/>
    </row>
    <row r="67" spans="1:16">
      <c r="A67" s="21" t="s">
        <v>59</v>
      </c>
      <c r="B67" s="39"/>
      <c r="C67" s="11">
        <v>30.380563333490862</v>
      </c>
      <c r="D67" s="28"/>
      <c r="E67" s="16"/>
      <c r="F67" s="11">
        <v>12.023766651566838</v>
      </c>
      <c r="G67" s="17"/>
      <c r="H67" s="16"/>
      <c r="I67" s="11">
        <v>77.037136131050062</v>
      </c>
      <c r="J67" s="17"/>
      <c r="K67" s="16"/>
      <c r="L67" s="11">
        <v>465.18913374884056</v>
      </c>
      <c r="M67" s="17"/>
      <c r="N67" s="16"/>
      <c r="O67" s="11">
        <v>22.032786217395916</v>
      </c>
      <c r="P67" s="17"/>
    </row>
    <row r="68" spans="1:16" ht="18">
      <c r="A68" s="21" t="s">
        <v>60</v>
      </c>
      <c r="B68" s="39"/>
      <c r="C68" s="11">
        <v>0.80868462924736051</v>
      </c>
      <c r="D68" s="28"/>
      <c r="E68" s="16"/>
      <c r="F68" s="11">
        <v>-0.60387120112928472</v>
      </c>
      <c r="G68" s="17"/>
      <c r="H68" s="16"/>
      <c r="I68" s="11">
        <v>0.21347442530105545</v>
      </c>
      <c r="J68" s="17"/>
      <c r="K68" s="16"/>
      <c r="L68" s="11">
        <v>0.63328849815229971</v>
      </c>
      <c r="M68" s="17"/>
      <c r="N68" s="16"/>
      <c r="O68" s="11">
        <v>0.37359845466965041</v>
      </c>
      <c r="P68" s="17"/>
    </row>
    <row r="69" spans="1:16">
      <c r="A69" s="21">
        <v>4</v>
      </c>
      <c r="B69" s="39" t="s">
        <v>91</v>
      </c>
      <c r="C69" s="3"/>
      <c r="D69" s="28"/>
      <c r="E69" s="57" t="s">
        <v>69</v>
      </c>
      <c r="F69" s="3"/>
      <c r="G69" s="17"/>
      <c r="H69" s="57" t="s">
        <v>73</v>
      </c>
      <c r="I69" s="3"/>
      <c r="J69" s="17"/>
      <c r="K69" s="57" t="s">
        <v>76</v>
      </c>
      <c r="L69" s="3"/>
      <c r="M69" s="17"/>
      <c r="N69" s="57" t="s">
        <v>90</v>
      </c>
      <c r="O69" s="3"/>
      <c r="P69" s="17"/>
    </row>
    <row r="70" spans="1:16">
      <c r="A70" s="21">
        <v>5</v>
      </c>
      <c r="B70" s="39"/>
      <c r="C70" s="11">
        <v>234.59690509959839</v>
      </c>
      <c r="D70" s="28"/>
      <c r="E70" s="16"/>
      <c r="F70" s="11">
        <v>104.86353123961034</v>
      </c>
      <c r="G70" s="17"/>
      <c r="H70" s="16"/>
      <c r="I70" s="11">
        <v>46.645954322114186</v>
      </c>
      <c r="J70" s="17"/>
      <c r="K70" s="16"/>
      <c r="L70" s="11">
        <v>5.2430617664248995</v>
      </c>
      <c r="M70" s="17"/>
      <c r="N70" s="16"/>
      <c r="O70" s="11">
        <v>9.9329950502920337</v>
      </c>
      <c r="P70" s="17"/>
    </row>
    <row r="71" spans="1:16">
      <c r="A71" s="21">
        <v>6</v>
      </c>
      <c r="B71" s="39"/>
      <c r="C71" s="11">
        <v>96.233430774711053</v>
      </c>
      <c r="D71" s="28"/>
      <c r="E71" s="16"/>
      <c r="F71" s="11">
        <v>53.909499924041697</v>
      </c>
      <c r="G71" s="17"/>
      <c r="H71" s="16"/>
      <c r="I71" s="11">
        <v>38.054947163893985</v>
      </c>
      <c r="J71" s="17"/>
      <c r="K71" s="16"/>
      <c r="L71" s="11">
        <v>-2.4747019306088061</v>
      </c>
      <c r="M71" s="17"/>
      <c r="N71" s="16"/>
      <c r="O71" s="11">
        <v>4.833045402242103</v>
      </c>
      <c r="P71" s="17"/>
    </row>
    <row r="72" spans="1:16">
      <c r="A72" s="22" t="s">
        <v>56</v>
      </c>
      <c r="B72" s="39"/>
      <c r="C72" s="11">
        <v>38.080571031334728</v>
      </c>
      <c r="D72" s="15" t="s">
        <v>0</v>
      </c>
      <c r="E72" s="16"/>
      <c r="F72" s="60">
        <v>152.12880374788571</v>
      </c>
      <c r="G72" s="17" t="s">
        <v>0</v>
      </c>
      <c r="H72" s="16"/>
      <c r="I72" s="11">
        <v>211.37500103054182</v>
      </c>
      <c r="J72" s="17" t="s">
        <v>0</v>
      </c>
      <c r="K72" s="16"/>
      <c r="L72" s="11">
        <v>5.3066667226553461</v>
      </c>
      <c r="M72" s="17" t="s">
        <v>0</v>
      </c>
      <c r="N72" s="16"/>
      <c r="O72" s="11">
        <v>20.603862453810301</v>
      </c>
      <c r="P72" s="17" t="s">
        <v>0</v>
      </c>
    </row>
    <row r="73" spans="1:16">
      <c r="A73" s="5">
        <v>8</v>
      </c>
      <c r="B73" s="29">
        <v>1.2351617778921247E-2</v>
      </c>
      <c r="C73" s="30">
        <v>0.17585223575672682</v>
      </c>
      <c r="D73" s="31">
        <v>11.793559365750841</v>
      </c>
      <c r="E73" s="58">
        <v>4.5659399757254013E-3</v>
      </c>
      <c r="F73" s="11">
        <v>0.10333129920074312</v>
      </c>
      <c r="G73" s="18">
        <v>12.67376580475174</v>
      </c>
      <c r="H73" s="58">
        <v>1.8523272746388277E-3</v>
      </c>
      <c r="I73" s="11">
        <v>1.656111673423875E-2</v>
      </c>
      <c r="J73" s="18">
        <v>2.0774183429848381</v>
      </c>
      <c r="K73" s="58">
        <v>1.9554167813458697E-3</v>
      </c>
      <c r="L73" s="11">
        <v>7.1145349755594471E-3</v>
      </c>
      <c r="M73" s="18">
        <v>1.1771206122682121</v>
      </c>
      <c r="N73" s="58">
        <v>7.6119209782864476E-4</v>
      </c>
      <c r="O73" s="11">
        <v>1.2725695357500998E-2</v>
      </c>
      <c r="P73" s="18">
        <v>1.1900612082121609</v>
      </c>
    </row>
    <row r="74" spans="1:16">
      <c r="A74" s="22" t="s">
        <v>57</v>
      </c>
      <c r="B74" s="29">
        <v>7.7911600324079808</v>
      </c>
      <c r="C74" s="30">
        <v>3.9877460000824674</v>
      </c>
      <c r="D74" s="31">
        <v>10.56760812349466</v>
      </c>
      <c r="E74" s="14">
        <v>11.806878804944644</v>
      </c>
      <c r="F74" s="11">
        <v>-3.1043754702953654</v>
      </c>
      <c r="G74" s="15">
        <v>3.4076995064341826</v>
      </c>
      <c r="H74" s="14">
        <v>20.544397140248368</v>
      </c>
      <c r="I74" s="11">
        <v>-5.1899808854515239</v>
      </c>
      <c r="J74" s="15">
        <v>1.4290414701273271</v>
      </c>
      <c r="K74" s="14">
        <v>1.2655623876284441</v>
      </c>
      <c r="L74" s="11">
        <v>1.5217880699854811</v>
      </c>
      <c r="M74" s="15">
        <v>6.8810245242980699</v>
      </c>
      <c r="N74" s="14">
        <v>6.3493110556832004</v>
      </c>
      <c r="O74" s="11">
        <v>1.4950540986740324</v>
      </c>
      <c r="P74" s="15">
        <v>3.692262557921282</v>
      </c>
    </row>
    <row r="75" spans="1:16">
      <c r="A75" s="23">
        <v>9</v>
      </c>
      <c r="B75" s="32" t="s">
        <v>54</v>
      </c>
      <c r="C75" s="27" t="s">
        <v>54</v>
      </c>
      <c r="D75" s="33" t="s">
        <v>54</v>
      </c>
      <c r="E75" s="21" t="s">
        <v>54</v>
      </c>
      <c r="F75" s="43" t="s">
        <v>54</v>
      </c>
      <c r="G75" s="44" t="s">
        <v>54</v>
      </c>
      <c r="H75" s="21" t="s">
        <v>54</v>
      </c>
      <c r="I75" s="43" t="s">
        <v>54</v>
      </c>
      <c r="J75" s="44" t="s">
        <v>61</v>
      </c>
      <c r="K75" s="21" t="s">
        <v>61</v>
      </c>
      <c r="L75" s="43" t="s">
        <v>61</v>
      </c>
      <c r="M75" s="44" t="s">
        <v>54</v>
      </c>
      <c r="N75" s="21" t="s">
        <v>54</v>
      </c>
      <c r="O75" s="43" t="s">
        <v>61</v>
      </c>
      <c r="P75" s="44" t="s">
        <v>54</v>
      </c>
    </row>
    <row r="76" spans="1:16">
      <c r="A76" s="23">
        <v>10</v>
      </c>
      <c r="B76" s="63" t="s">
        <v>53</v>
      </c>
      <c r="C76" s="27" t="s">
        <v>92</v>
      </c>
      <c r="D76" s="28"/>
      <c r="E76" s="63" t="s">
        <v>53</v>
      </c>
      <c r="F76" s="3" t="s">
        <v>70</v>
      </c>
      <c r="G76" s="13"/>
      <c r="H76" s="63" t="s">
        <v>53</v>
      </c>
      <c r="I76" s="3" t="s">
        <v>71</v>
      </c>
      <c r="J76" s="13"/>
      <c r="K76" s="63" t="s">
        <v>53</v>
      </c>
      <c r="L76" s="3" t="s">
        <v>77</v>
      </c>
      <c r="M76" s="13"/>
      <c r="N76" s="63" t="s">
        <v>53</v>
      </c>
      <c r="O76" s="3" t="s">
        <v>89</v>
      </c>
      <c r="P76" s="13"/>
    </row>
    <row r="77" spans="1:16">
      <c r="A77" s="21">
        <v>11</v>
      </c>
      <c r="B77" s="39"/>
      <c r="C77" s="34">
        <v>0.72460553579320852</v>
      </c>
      <c r="D77" s="35">
        <v>0.91582607181218278</v>
      </c>
      <c r="E77" s="12"/>
      <c r="F77" s="11">
        <v>0.94654862512622251</v>
      </c>
      <c r="G77" s="15">
        <v>0.9775105898412616</v>
      </c>
      <c r="H77" s="12"/>
      <c r="I77" s="11">
        <v>0.92103338818244229</v>
      </c>
      <c r="J77" s="15">
        <v>0.98371146022937073</v>
      </c>
      <c r="K77" s="12"/>
      <c r="L77" s="11">
        <v>0.47109166138960767</v>
      </c>
      <c r="M77" s="15">
        <v>0.60257381024807355</v>
      </c>
      <c r="N77" s="12"/>
      <c r="O77" s="11">
        <v>0.80842931759050629</v>
      </c>
      <c r="P77" s="15">
        <v>0.85479505590828142</v>
      </c>
    </row>
    <row r="78" spans="1:16" ht="15.75" thickBot="1">
      <c r="A78" s="5">
        <v>12</v>
      </c>
      <c r="B78" s="36"/>
      <c r="C78" s="37">
        <v>2</v>
      </c>
      <c r="D78" s="38"/>
      <c r="E78" s="19"/>
      <c r="F78" s="59">
        <v>2</v>
      </c>
      <c r="G78" s="46"/>
      <c r="H78" s="19"/>
      <c r="I78" s="59">
        <v>2</v>
      </c>
      <c r="J78" s="46"/>
      <c r="K78" s="19"/>
      <c r="L78" s="59">
        <v>2</v>
      </c>
      <c r="M78" s="46"/>
      <c r="N78" s="19"/>
      <c r="O78" s="59">
        <v>2</v>
      </c>
      <c r="P78" s="46"/>
    </row>
    <row r="79" spans="1:16">
      <c r="B79" s="39"/>
      <c r="C79" s="62" t="s">
        <v>65</v>
      </c>
      <c r="D79" s="28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</row>
    <row r="80" spans="1:16">
      <c r="A80" s="21" t="s">
        <v>58</v>
      </c>
      <c r="B80" s="39"/>
      <c r="C80" s="11">
        <v>101.98397716557139</v>
      </c>
      <c r="D80" s="28"/>
      <c r="E80" s="3"/>
      <c r="F80" s="11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>
      <c r="A81" s="21" t="s">
        <v>59</v>
      </c>
      <c r="B81" s="39"/>
      <c r="C81" s="11">
        <v>7.9215594886650793</v>
      </c>
      <c r="D81" s="28"/>
      <c r="E81" s="3"/>
      <c r="F81" s="11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ht="18">
      <c r="A82" s="21" t="s">
        <v>60</v>
      </c>
      <c r="B82" s="39"/>
      <c r="C82" s="11">
        <v>-0.85489243700163564</v>
      </c>
      <c r="D82" s="28"/>
      <c r="E82" s="3"/>
      <c r="F82" s="11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>
      <c r="A83" s="21">
        <v>4</v>
      </c>
      <c r="B83" s="39" t="s">
        <v>82</v>
      </c>
      <c r="C83" s="3"/>
      <c r="D83" s="28"/>
      <c r="E83" s="4"/>
      <c r="F83" s="3"/>
      <c r="G83" s="3"/>
      <c r="H83" s="4"/>
      <c r="I83" s="3"/>
      <c r="J83" s="3"/>
      <c r="K83" s="4"/>
      <c r="L83" s="3"/>
      <c r="M83" s="3"/>
      <c r="N83" s="4"/>
      <c r="O83" s="3"/>
      <c r="P83" s="3"/>
    </row>
    <row r="84" spans="1:16">
      <c r="A84" s="21">
        <v>5</v>
      </c>
      <c r="B84" s="39"/>
      <c r="C84" s="11">
        <v>18.470759597162314</v>
      </c>
      <c r="D84" s="28"/>
      <c r="E84" s="3"/>
      <c r="F84" s="11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>
      <c r="A85" s="21">
        <v>6</v>
      </c>
      <c r="B85" s="39"/>
      <c r="C85" s="11">
        <v>4.4466088112983657</v>
      </c>
      <c r="D85" s="28"/>
      <c r="E85" s="3"/>
      <c r="F85" s="11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>
      <c r="A86" s="22" t="s">
        <v>56</v>
      </c>
      <c r="B86" s="39"/>
      <c r="C86" s="11">
        <v>128.6351794155772</v>
      </c>
      <c r="D86" s="31" t="s">
        <v>0</v>
      </c>
      <c r="E86" s="3"/>
      <c r="F86" s="60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>
      <c r="A87" s="5">
        <v>8</v>
      </c>
      <c r="B87" s="29">
        <v>9.1608795543947276E-4</v>
      </c>
      <c r="C87" s="30">
        <v>2.5541934727276058E-2</v>
      </c>
      <c r="D87" s="31">
        <v>3.2276482518336529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</row>
    <row r="88" spans="1:16">
      <c r="A88" s="22" t="s">
        <v>57</v>
      </c>
      <c r="B88" s="29">
        <v>4.8539103531442072</v>
      </c>
      <c r="C88" s="30">
        <v>3.781702800572575</v>
      </c>
      <c r="D88" s="31">
        <v>4.1682830409466671</v>
      </c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</row>
    <row r="89" spans="1:16">
      <c r="A89" s="23">
        <v>9</v>
      </c>
      <c r="B89" s="32" t="s">
        <v>54</v>
      </c>
      <c r="C89" s="27" t="s">
        <v>54</v>
      </c>
      <c r="D89" s="33" t="s">
        <v>54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</row>
    <row r="90" spans="1:16">
      <c r="A90" s="23">
        <v>10</v>
      </c>
      <c r="B90" s="63" t="s">
        <v>53</v>
      </c>
      <c r="C90" s="27" t="s">
        <v>81</v>
      </c>
      <c r="D90" s="28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>
      <c r="A91" s="21">
        <v>11</v>
      </c>
      <c r="B91" s="39"/>
      <c r="C91" s="34">
        <v>0.91939589378819409</v>
      </c>
      <c r="D91" s="35">
        <v>0.97351197451367455</v>
      </c>
      <c r="E91" s="3"/>
      <c r="F91" s="11"/>
      <c r="G91" s="11"/>
      <c r="H91" s="3"/>
      <c r="I91" s="11"/>
      <c r="J91" s="11"/>
      <c r="K91" s="3"/>
      <c r="L91" s="11"/>
      <c r="M91" s="11"/>
      <c r="N91" s="3"/>
      <c r="O91" s="11"/>
      <c r="P91" s="11"/>
    </row>
    <row r="92" spans="1:16" ht="15.75" thickBot="1">
      <c r="A92" s="5">
        <v>12</v>
      </c>
      <c r="B92" s="36"/>
      <c r="C92" s="37">
        <v>2</v>
      </c>
      <c r="D92" s="38"/>
      <c r="E92" s="3"/>
      <c r="F92" s="43"/>
      <c r="G92" s="3"/>
      <c r="H92" s="3"/>
      <c r="I92" s="43"/>
      <c r="J92" s="3"/>
      <c r="K92" s="3"/>
      <c r="L92" s="43"/>
      <c r="M92" s="3"/>
      <c r="N92" s="3"/>
      <c r="O92" s="43"/>
      <c r="P92" s="3"/>
    </row>
  </sheetData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9"/>
  <sheetViews>
    <sheetView topLeftCell="A2" workbookViewId="0">
      <selection activeCell="C12" sqref="C12:E24"/>
    </sheetView>
  </sheetViews>
  <sheetFormatPr defaultRowHeight="15"/>
  <cols>
    <col min="4" max="4" width="9.28515625" bestFit="1" customWidth="1"/>
    <col min="10" max="10" width="17.7109375" customWidth="1"/>
    <col min="11" max="11" width="11.85546875" customWidth="1"/>
  </cols>
  <sheetData>
    <row r="1" spans="1:13">
      <c r="B1" s="5" t="s">
        <v>26</v>
      </c>
      <c r="C1" s="5" t="s">
        <v>24</v>
      </c>
      <c r="D1" s="5" t="s">
        <v>25</v>
      </c>
    </row>
    <row r="2" spans="1:13">
      <c r="A2">
        <v>1974</v>
      </c>
      <c r="B2">
        <v>5.4</v>
      </c>
      <c r="C2">
        <v>858.4</v>
      </c>
      <c r="D2">
        <v>94.153052450558903</v>
      </c>
      <c r="H2" t="s">
        <v>27</v>
      </c>
    </row>
    <row r="3" spans="1:13" ht="15.75" thickBot="1">
      <c r="A3">
        <v>1975</v>
      </c>
      <c r="B3">
        <v>5.5</v>
      </c>
      <c r="C3">
        <v>875.8</v>
      </c>
      <c r="D3">
        <v>93.769968051118212</v>
      </c>
    </row>
    <row r="4" spans="1:13">
      <c r="A4">
        <v>1976</v>
      </c>
      <c r="B4">
        <v>6.1</v>
      </c>
      <c r="C4">
        <v>906.8</v>
      </c>
      <c r="D4">
        <v>92.027334851936232</v>
      </c>
      <c r="H4" s="9" t="s">
        <v>28</v>
      </c>
      <c r="I4" s="9"/>
    </row>
    <row r="5" spans="1:13">
      <c r="A5">
        <v>1977</v>
      </c>
      <c r="B5">
        <v>6.3</v>
      </c>
      <c r="C5">
        <v>942.9</v>
      </c>
      <c r="D5">
        <v>88.298636037329487</v>
      </c>
      <c r="H5" s="6" t="s">
        <v>29</v>
      </c>
      <c r="I5" s="6">
        <v>0.95423600141809328</v>
      </c>
    </row>
    <row r="6" spans="1:13">
      <c r="A6">
        <v>1978</v>
      </c>
      <c r="B6">
        <v>6.8</v>
      </c>
      <c r="C6">
        <v>988.8</v>
      </c>
      <c r="D6">
        <v>86.854460093896719</v>
      </c>
      <c r="H6" s="6" t="s">
        <v>30</v>
      </c>
      <c r="I6" s="6">
        <v>0.91056634640239131</v>
      </c>
    </row>
    <row r="7" spans="1:13">
      <c r="A7">
        <v>1979</v>
      </c>
      <c r="B7">
        <v>6.7</v>
      </c>
      <c r="C7">
        <v>1015.5</v>
      </c>
      <c r="D7">
        <v>87.07692307692308</v>
      </c>
      <c r="H7" s="6" t="s">
        <v>31</v>
      </c>
      <c r="I7" s="6">
        <v>0.88501387394593167</v>
      </c>
    </row>
    <row r="8" spans="1:13">
      <c r="A8">
        <v>1980</v>
      </c>
      <c r="B8">
        <v>6.3</v>
      </c>
      <c r="C8">
        <v>1021.6</v>
      </c>
      <c r="D8">
        <v>98.715083798882674</v>
      </c>
      <c r="H8" s="6" t="s">
        <v>32</v>
      </c>
      <c r="I8" s="6">
        <v>0.18309790786045313</v>
      </c>
    </row>
    <row r="9" spans="1:13" ht="15.75" thickBot="1">
      <c r="A9">
        <v>1981</v>
      </c>
      <c r="B9">
        <v>6.6</v>
      </c>
      <c r="C9">
        <v>1049.3</v>
      </c>
      <c r="D9">
        <v>94.447300771208219</v>
      </c>
      <c r="H9" s="7" t="s">
        <v>33</v>
      </c>
      <c r="I9" s="7">
        <v>10</v>
      </c>
    </row>
    <row r="10" spans="1:13">
      <c r="A10">
        <v>1982</v>
      </c>
      <c r="B10">
        <v>6.7</v>
      </c>
      <c r="C10">
        <v>1058.3</v>
      </c>
      <c r="D10">
        <v>87.135922330097088</v>
      </c>
    </row>
    <row r="11" spans="1:13" ht="15.75" thickBot="1">
      <c r="A11">
        <v>1983</v>
      </c>
      <c r="B11">
        <v>7</v>
      </c>
      <c r="C11">
        <v>1095.4000000000001</v>
      </c>
      <c r="D11">
        <v>85.393258426966298</v>
      </c>
      <c r="H11" t="s">
        <v>34</v>
      </c>
    </row>
    <row r="12" spans="1:13">
      <c r="C12" s="49"/>
      <c r="D12" s="50">
        <f>SUM(D2:D11)/10</f>
        <v>90.787193988891687</v>
      </c>
      <c r="E12" s="51"/>
      <c r="H12" s="8"/>
      <c r="I12" s="8" t="s">
        <v>39</v>
      </c>
      <c r="J12" s="8" t="s">
        <v>40</v>
      </c>
      <c r="K12" s="8" t="s">
        <v>41</v>
      </c>
      <c r="L12" s="8" t="s">
        <v>42</v>
      </c>
      <c r="M12" s="8" t="s">
        <v>43</v>
      </c>
    </row>
    <row r="13" spans="1:13">
      <c r="C13" s="14"/>
      <c r="D13" s="11">
        <f>VARP(D2:D11)</f>
        <v>17.586346452762374</v>
      </c>
      <c r="E13" s="15"/>
      <c r="H13" s="6" t="s">
        <v>35</v>
      </c>
      <c r="I13" s="6">
        <v>2</v>
      </c>
      <c r="J13" s="6">
        <v>2.3893260929598741</v>
      </c>
      <c r="K13" s="6">
        <v>1.194663046479937</v>
      </c>
      <c r="L13" s="6">
        <v>35.635156165571068</v>
      </c>
      <c r="M13" s="6">
        <v>2.1392099312153557E-4</v>
      </c>
    </row>
    <row r="14" spans="1:13">
      <c r="C14" s="14"/>
      <c r="D14" s="11">
        <f>CORREL(C2:C11,D2:D11)</f>
        <v>-0.37342114961131845</v>
      </c>
      <c r="E14" s="15"/>
      <c r="H14" s="6" t="s">
        <v>36</v>
      </c>
      <c r="I14" s="6">
        <v>7</v>
      </c>
      <c r="J14" s="6">
        <v>0.23467390704012492</v>
      </c>
      <c r="K14" s="6">
        <v>3.3524843862874985E-2</v>
      </c>
      <c r="L14" s="6"/>
      <c r="M14" s="6"/>
    </row>
    <row r="15" spans="1:13" ht="15.75" thickBot="1">
      <c r="B15" s="1"/>
      <c r="C15" s="41" t="s">
        <v>114</v>
      </c>
      <c r="D15" s="40"/>
      <c r="E15" s="42"/>
      <c r="H15" s="7" t="s">
        <v>37</v>
      </c>
      <c r="I15" s="7">
        <v>9</v>
      </c>
      <c r="J15" s="7">
        <v>2.6239999999999988</v>
      </c>
      <c r="K15" s="7"/>
      <c r="L15" s="7"/>
      <c r="M15" s="7"/>
    </row>
    <row r="16" spans="1:13" ht="15.75" thickBot="1">
      <c r="C16" s="14"/>
      <c r="D16" s="11">
        <f>I18+I19*1150+I20*1</f>
        <v>10.769841265155845</v>
      </c>
      <c r="E16" s="15"/>
    </row>
    <row r="17" spans="1:16">
      <c r="C17" s="14"/>
      <c r="D17" s="11">
        <f>I19*1000</f>
        <v>5.2036527748194032</v>
      </c>
      <c r="E17" s="15"/>
      <c r="H17" s="8"/>
      <c r="I17" s="8" t="s">
        <v>44</v>
      </c>
      <c r="J17" s="8" t="s">
        <v>32</v>
      </c>
      <c r="K17" s="8" t="s">
        <v>45</v>
      </c>
      <c r="L17" s="8" t="s">
        <v>46</v>
      </c>
      <c r="M17" s="8" t="s">
        <v>47</v>
      </c>
      <c r="N17" s="8" t="s">
        <v>48</v>
      </c>
      <c r="O17" s="8" t="s">
        <v>49</v>
      </c>
      <c r="P17" s="8" t="s">
        <v>50</v>
      </c>
    </row>
    <row r="18" spans="1:16">
      <c r="A18" s="10">
        <v>3.44</v>
      </c>
      <c r="C18" s="14"/>
      <c r="D18" s="11">
        <f>L13</f>
        <v>35.635156165571068</v>
      </c>
      <c r="E18" s="15" t="s">
        <v>0</v>
      </c>
      <c r="H18" s="6" t="s">
        <v>38</v>
      </c>
      <c r="I18" s="6">
        <v>4.8251994556331805</v>
      </c>
      <c r="J18" s="6">
        <v>1.8049366079775107</v>
      </c>
      <c r="K18" s="6">
        <v>2.6733345837779705</v>
      </c>
      <c r="L18" s="6">
        <v>3.1845381546818603E-2</v>
      </c>
      <c r="M18" s="6">
        <v>0.55720258098335451</v>
      </c>
      <c r="N18" s="6">
        <v>9.093196330283007</v>
      </c>
      <c r="O18" s="6">
        <v>0.55720258098335451</v>
      </c>
      <c r="P18" s="6">
        <v>9.093196330283007</v>
      </c>
    </row>
    <row r="19" spans="1:16">
      <c r="C19" s="66">
        <f>J19</f>
        <v>8.0793174666189975E-4</v>
      </c>
      <c r="D19" s="11">
        <f>J20</f>
        <v>1.4883526272561494E-2</v>
      </c>
      <c r="E19" s="15">
        <f>J18</f>
        <v>1.8049366079775107</v>
      </c>
      <c r="H19" s="6" t="s">
        <v>51</v>
      </c>
      <c r="I19" s="6">
        <v>5.2036527748194035E-3</v>
      </c>
      <c r="J19" s="6">
        <v>8.0793174666189975E-4</v>
      </c>
      <c r="K19" s="6">
        <v>6.4407083844880884</v>
      </c>
      <c r="L19" s="6">
        <v>3.5336146999867052E-4</v>
      </c>
      <c r="M19" s="6">
        <v>3.2931977735508339E-3</v>
      </c>
      <c r="N19" s="6">
        <v>7.1141077760879731E-3</v>
      </c>
      <c r="O19" s="6">
        <v>3.2931977735508339E-3</v>
      </c>
      <c r="P19" s="6">
        <v>7.1141077760879731E-3</v>
      </c>
    </row>
    <row r="20" spans="1:16" ht="15.75" thickBot="1">
      <c r="A20" s="10">
        <v>2.0739999999999998</v>
      </c>
      <c r="C20" s="14">
        <f>ABS(I19/J19)</f>
        <v>6.4407083844880884</v>
      </c>
      <c r="D20" s="11">
        <f>ABS(I20/J20)</f>
        <v>2.657897113574343</v>
      </c>
      <c r="E20" s="15">
        <f>ABS(I18/J18)</f>
        <v>2.6733345837779705</v>
      </c>
      <c r="H20" s="7" t="s">
        <v>52</v>
      </c>
      <c r="I20" s="7">
        <v>-3.9558881519649092E-2</v>
      </c>
      <c r="J20" s="7">
        <v>1.4883526272561494E-2</v>
      </c>
      <c r="K20" s="7">
        <v>-2.657897113574343</v>
      </c>
      <c r="L20" s="7">
        <v>3.2566330194891226E-2</v>
      </c>
      <c r="M20" s="7">
        <v>-7.4752828683389325E-2</v>
      </c>
      <c r="N20" s="7">
        <v>-4.3649343559088579E-3</v>
      </c>
      <c r="O20" s="7">
        <v>-7.4752828683389325E-2</v>
      </c>
      <c r="P20" s="7">
        <v>-4.3649343559088579E-3</v>
      </c>
    </row>
    <row r="21" spans="1:16">
      <c r="B21" s="15"/>
      <c r="C21" s="11" t="s">
        <v>54</v>
      </c>
      <c r="D21" s="11" t="s">
        <v>54</v>
      </c>
      <c r="E21" s="15" t="s">
        <v>54</v>
      </c>
    </row>
    <row r="22" spans="1:16">
      <c r="C22" s="47" t="s">
        <v>53</v>
      </c>
      <c r="D22" s="53" t="s">
        <v>113</v>
      </c>
      <c r="E22" s="15"/>
    </row>
    <row r="23" spans="1:16" ht="15.75" thickBot="1">
      <c r="C23" s="14"/>
      <c r="D23" s="11">
        <f>J26</f>
        <v>0.82030968514800628</v>
      </c>
      <c r="E23" s="15">
        <f>I6</f>
        <v>0.91056634640239131</v>
      </c>
    </row>
    <row r="24" spans="1:16" ht="15.75" thickBot="1">
      <c r="C24" s="52"/>
      <c r="D24" s="48">
        <v>2</v>
      </c>
      <c r="E24" s="20"/>
      <c r="I24" s="9" t="s">
        <v>28</v>
      </c>
      <c r="J24" s="9"/>
    </row>
    <row r="25" spans="1:16">
      <c r="I25" s="6" t="s">
        <v>29</v>
      </c>
      <c r="J25" s="6">
        <v>0.90570949268957446</v>
      </c>
    </row>
    <row r="26" spans="1:16">
      <c r="I26" s="6" t="s">
        <v>30</v>
      </c>
      <c r="J26" s="6">
        <v>0.82030968514800628</v>
      </c>
    </row>
    <row r="27" spans="1:16">
      <c r="I27" s="6" t="s">
        <v>31</v>
      </c>
      <c r="J27" s="6">
        <v>0.79784839579150701</v>
      </c>
    </row>
    <row r="28" spans="1:16">
      <c r="I28" s="6" t="s">
        <v>32</v>
      </c>
      <c r="J28" s="6">
        <v>0.24277236925040283</v>
      </c>
    </row>
    <row r="29" spans="1:16" ht="15.75" thickBot="1">
      <c r="I29" s="7" t="s">
        <v>33</v>
      </c>
      <c r="J29" s="7">
        <v>10</v>
      </c>
    </row>
    <row r="31" spans="1:16" ht="15.75" thickBot="1">
      <c r="I31" t="s">
        <v>34</v>
      </c>
    </row>
    <row r="32" spans="1:16">
      <c r="I32" s="8"/>
      <c r="J32" s="8" t="s">
        <v>39</v>
      </c>
      <c r="K32" s="8" t="s">
        <v>40</v>
      </c>
      <c r="L32" s="8" t="s">
        <v>41</v>
      </c>
      <c r="M32" s="8" t="s">
        <v>42</v>
      </c>
      <c r="N32" s="8" t="s">
        <v>43</v>
      </c>
    </row>
    <row r="33" spans="9:17">
      <c r="I33" s="6" t="s">
        <v>35</v>
      </c>
      <c r="J33" s="6">
        <v>1</v>
      </c>
      <c r="K33" s="6">
        <v>2.1524926138283678</v>
      </c>
      <c r="L33" s="6">
        <v>2.1524926138283678</v>
      </c>
      <c r="M33" s="6">
        <v>36.521041696595567</v>
      </c>
      <c r="N33" s="6">
        <v>3.0820741830205257E-4</v>
      </c>
    </row>
    <row r="34" spans="9:17">
      <c r="I34" s="6" t="s">
        <v>36</v>
      </c>
      <c r="J34" s="6">
        <v>8</v>
      </c>
      <c r="K34" s="6">
        <v>0.47150738617163152</v>
      </c>
      <c r="L34" s="6">
        <v>5.8938423271453939E-2</v>
      </c>
      <c r="M34" s="6"/>
      <c r="N34" s="6"/>
    </row>
    <row r="35" spans="9:17" ht="15.75" thickBot="1">
      <c r="I35" s="7" t="s">
        <v>37</v>
      </c>
      <c r="J35" s="7">
        <v>9</v>
      </c>
      <c r="K35" s="7">
        <v>2.6239999999999992</v>
      </c>
      <c r="L35" s="7"/>
      <c r="M35" s="7"/>
      <c r="N35" s="7"/>
    </row>
    <row r="36" spans="9:17" ht="15.75" thickBot="1"/>
    <row r="37" spans="9:17">
      <c r="I37" s="8"/>
      <c r="J37" s="8" t="s">
        <v>44</v>
      </c>
      <c r="K37" s="8" t="s">
        <v>32</v>
      </c>
      <c r="L37" s="8" t="s">
        <v>45</v>
      </c>
      <c r="M37" s="8" t="s">
        <v>46</v>
      </c>
      <c r="N37" s="8" t="s">
        <v>47</v>
      </c>
      <c r="O37" s="8" t="s">
        <v>48</v>
      </c>
      <c r="P37" s="8" t="s">
        <v>49</v>
      </c>
      <c r="Q37" s="8" t="s">
        <v>50</v>
      </c>
    </row>
    <row r="38" spans="9:17">
      <c r="I38" s="6" t="s">
        <v>38</v>
      </c>
      <c r="J38" s="6">
        <v>0.4468865065440335</v>
      </c>
      <c r="K38" s="6">
        <v>0.97817138324773878</v>
      </c>
      <c r="L38" s="6">
        <v>0.45685910894292825</v>
      </c>
      <c r="M38" s="6">
        <v>0.65992168838652909</v>
      </c>
      <c r="N38" s="6">
        <v>-1.8087807463001671</v>
      </c>
      <c r="O38" s="6">
        <v>2.7025537593882341</v>
      </c>
      <c r="P38" s="6">
        <v>-1.8087807463001671</v>
      </c>
      <c r="Q38" s="6">
        <v>2.7025537593882341</v>
      </c>
    </row>
    <row r="39" spans="9:17" ht="15.75" thickBot="1">
      <c r="I39" s="7" t="s">
        <v>51</v>
      </c>
      <c r="J39" s="7">
        <v>6.0055371488830578E-3</v>
      </c>
      <c r="K39" s="7">
        <v>9.9375718002420589E-4</v>
      </c>
      <c r="L39" s="7">
        <v>6.0432641590944529</v>
      </c>
      <c r="M39" s="7">
        <v>3.0820741830205203E-4</v>
      </c>
      <c r="N39" s="7">
        <v>3.713928984251564E-3</v>
      </c>
      <c r="O39" s="7">
        <v>8.2971453135145517E-3</v>
      </c>
      <c r="P39" s="7">
        <v>3.713928984251564E-3</v>
      </c>
      <c r="Q39" s="7">
        <v>8.2971453135145517E-3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family</dc:creator>
  <cp:lastModifiedBy>family</cp:lastModifiedBy>
  <cp:lastPrinted>2012-11-05T10:02:48Z</cp:lastPrinted>
  <dcterms:created xsi:type="dcterms:W3CDTF">2012-09-28T12:43:12Z</dcterms:created>
  <dcterms:modified xsi:type="dcterms:W3CDTF">2012-11-05T10:03:14Z</dcterms:modified>
</cp:coreProperties>
</file>